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9" firstSheet="0" activeTab="2"/>
  </bookViews>
  <sheets>
    <sheet name="FPA" sheetId="1" state="visible" r:id="rId2"/>
    <sheet name="PIT" sheetId="2" state="visible" r:id="rId3"/>
    <sheet name="RIT" sheetId="3" state="visible" r:id="rId4"/>
  </sheets>
  <definedNames>
    <definedName function="false" hidden="false" localSheetId="0" name="_xlnm.Print_Area" vbProcedure="false">FPA!$B$1:$AG$81</definedName>
    <definedName function="false" hidden="false" localSheetId="1" name="_xlnm.Print_Area" vbProcedure="false">PIT!$B$1:$AG$57;PIT!$B$59:$AG$109</definedName>
    <definedName function="false" hidden="false" localSheetId="2" name="_xlnm.Print_Area" vbProcedure="false">RIT!$B$1:$AG$49;RIT!$B$51:$AG$102</definedName>
    <definedName function="false" hidden="false" localSheetId="0" name="imprimir" vbProcedure="false">FPA!$C$4:$AF$84</definedName>
    <definedName function="false" hidden="false" localSheetId="0" name="_xlnm.Print_Area" vbProcedure="false">FPA!$B$1:$AG$81</definedName>
    <definedName function="false" hidden="false" localSheetId="1" name="imprimir" vbProcedure="false">PIT!$C$4:$AF$90</definedName>
    <definedName function="false" hidden="false" localSheetId="1" name="_xlnm.Print_Area" vbProcedure="false">PIT!$B$1:$AG$57,PIT!$B$59:$AG$109</definedName>
    <definedName function="false" hidden="false" localSheetId="2" name="imprimir" vbProcedure="false">RIT!$C$4:$AF$85</definedName>
    <definedName function="false" hidden="false" localSheetId="2" name="_xlnm.Print_Area" vbProcedure="false">RIT!$B$1:$AG$49,RIT!$B$51:$AG$102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<sst xmlns="http://schemas.openxmlformats.org/spreadsheetml/2006/main" count="262" uniqueCount="146">
  <si>
    <t xml:space="preserve">ANEXO I</t>
  </si>
  <si>
    <t xml:space="preserve">Quadro auxiliar (não sai na área de impressão)</t>
  </si>
  <si>
    <t xml:space="preserve">X</t>
  </si>
  <si>
    <t xml:space="preserve">Instituto Federal de Educação, Ciência e Tecnologia de São Paulo - IFSP</t>
  </si>
  <si>
    <t xml:space="preserve">Formulário de Preferência de Atividades - FPA (Anexo I - Resolução nº 109 de 4 de novembro de 2015)</t>
  </si>
  <si>
    <t xml:space="preserve">Regime</t>
  </si>
  <si>
    <t xml:space="preserve">Campus:</t>
  </si>
  <si>
    <t xml:space="preserve">Birigui</t>
  </si>
  <si>
    <t xml:space="preserve">Ano/Semestre:</t>
  </si>
  <si>
    <t xml:space="preserve">Identificação do Docente </t>
  </si>
  <si>
    <t xml:space="preserve">Docente: </t>
  </si>
  <si>
    <t xml:space="preserve">Conhecido como: </t>
  </si>
  <si>
    <t xml:space="preserve">Bica</t>
  </si>
  <si>
    <t xml:space="preserve">Área:</t>
  </si>
  <si>
    <t xml:space="preserve">Indústria</t>
  </si>
  <si>
    <t xml:space="preserve">e-mail:</t>
  </si>
  <si>
    <t xml:space="preserve">Prontuário:</t>
  </si>
  <si>
    <t xml:space="preserve">Telefone:</t>
  </si>
  <si>
    <t xml:space="preserve"> Celular:</t>
  </si>
  <si>
    <t xml:space="preserve">Regime de trabalho:</t>
  </si>
  <si>
    <t xml:space="preserve"> 20 horas</t>
  </si>
  <si>
    <t xml:space="preserve"> 40 horas</t>
  </si>
  <si>
    <t xml:space="preserve"> RDE </t>
  </si>
  <si>
    <t xml:space="preserve"> Substituto</t>
  </si>
  <si>
    <t xml:space="preserve"> Temporário</t>
  </si>
  <si>
    <t xml:space="preserve">Duração da aula</t>
  </si>
  <si>
    <t xml:space="preserve">Disponibilidade de horário para atribuição de componentes curriculares</t>
  </si>
  <si>
    <t xml:space="preserve">Turno </t>
  </si>
  <si>
    <t xml:space="preserve">Aula </t>
  </si>
  <si>
    <t xml:space="preserve">Segunda</t>
  </si>
  <si>
    <t xml:space="preserve">Terça</t>
  </si>
  <si>
    <t xml:space="preserve">Quarta</t>
  </si>
  <si>
    <t xml:space="preserve">Quinta</t>
  </si>
  <si>
    <t xml:space="preserve">Sexta</t>
  </si>
  <si>
    <t xml:space="preserve">Sábado</t>
  </si>
  <si>
    <t xml:space="preserve">Dedicação à aulas</t>
  </si>
  <si>
    <t xml:space="preserve">Matutino</t>
  </si>
  <si>
    <t xml:space="preserve">Aulas prioritárias</t>
  </si>
  <si>
    <t xml:space="preserve">Disponibilidade</t>
  </si>
  <si>
    <t xml:space="preserve">Caso o docente deseje substituir a numeração das aulas nos turnos pelos horários das mesmas no câmpus, e se os cursos onde o docente tem aulas obedecem à mesma distribuição de horário, complete as informações abaixo:</t>
  </si>
  <si>
    <t xml:space="preserve">Prioritária</t>
  </si>
  <si>
    <t xml:space="preserve">Secundária</t>
  </si>
  <si>
    <t xml:space="preserve">Período do curso</t>
  </si>
  <si>
    <t xml:space="preserve">Oferta das aulas</t>
  </si>
  <si>
    <t xml:space="preserve">Vespertino</t>
  </si>
  <si>
    <t xml:space="preserve">M</t>
  </si>
  <si>
    <t xml:space="preserve">1º S</t>
  </si>
  <si>
    <r>
      <rPr>
        <sz val="10"/>
        <rFont val="Arial"/>
        <family val="2"/>
        <charset val="1"/>
      </rPr>
      <t xml:space="preserve">Duração do intervalo no período </t>
    </r>
    <r>
      <rPr>
        <b val="true"/>
        <sz val="10"/>
        <rFont val="Arial"/>
        <family val="2"/>
        <charset val="1"/>
      </rPr>
      <t xml:space="preserve">matutino</t>
    </r>
    <r>
      <rPr>
        <sz val="10"/>
        <rFont val="Arial"/>
        <family val="2"/>
        <charset val="1"/>
      </rPr>
      <t xml:space="preserve">?</t>
    </r>
  </si>
  <si>
    <t xml:space="preserve">V</t>
  </si>
  <si>
    <t xml:space="preserve">2º S</t>
  </si>
  <si>
    <t xml:space="preserve">N</t>
  </si>
  <si>
    <t xml:space="preserve">1º e 2º S</t>
  </si>
  <si>
    <t xml:space="preserve">Que horas representa o número 1 no período matutino?</t>
  </si>
  <si>
    <t xml:space="preserve">Anual</t>
  </si>
  <si>
    <t xml:space="preserve">Duração do intervalo</t>
  </si>
  <si>
    <t xml:space="preserve">Que horas começa o intervalo neste período?</t>
  </si>
  <si>
    <t xml:space="preserve">Aula</t>
  </si>
  <si>
    <t xml:space="preserve">Noturno </t>
  </si>
  <si>
    <r>
      <rPr>
        <sz val="10"/>
        <rFont val="Arial"/>
        <family val="2"/>
        <charset val="1"/>
      </rPr>
      <t xml:space="preserve">Duração do intervalo no período </t>
    </r>
    <r>
      <rPr>
        <b val="true"/>
        <sz val="10"/>
        <rFont val="Arial"/>
        <family val="2"/>
        <charset val="1"/>
      </rPr>
      <t xml:space="preserve">vespertino</t>
    </r>
    <r>
      <rPr>
        <sz val="10"/>
        <rFont val="Arial"/>
        <family val="2"/>
        <charset val="1"/>
      </rPr>
      <t xml:space="preserve">?</t>
    </r>
  </si>
  <si>
    <t xml:space="preserve">Que horas representa o número 1 no período vespertino?</t>
  </si>
  <si>
    <t xml:space="preserve">Deseja substituir a numeração pelo horário?</t>
  </si>
  <si>
    <t xml:space="preserve">Sim, desejo dedicar-me prioritariamente a atividade de ensino.</t>
  </si>
  <si>
    <t xml:space="preserve">Verificação</t>
  </si>
  <si>
    <t xml:space="preserve">Hora inicial</t>
  </si>
  <si>
    <t xml:space="preserve">Componentes curriculares de interesse do docente</t>
  </si>
  <si>
    <r>
      <rPr>
        <sz val="10"/>
        <rFont val="Arial"/>
        <family val="2"/>
        <charset val="1"/>
      </rPr>
      <t xml:space="preserve">Duração do intervalo no período </t>
    </r>
    <r>
      <rPr>
        <b val="true"/>
        <sz val="10"/>
        <rFont val="Arial"/>
        <family val="2"/>
        <charset val="1"/>
      </rPr>
      <t xml:space="preserve">noturno</t>
    </r>
    <r>
      <rPr>
        <sz val="10"/>
        <rFont val="Arial"/>
        <family val="2"/>
        <charset val="1"/>
      </rPr>
      <t xml:space="preserve">?</t>
    </r>
  </si>
  <si>
    <t xml:space="preserve">Minutos</t>
  </si>
  <si>
    <t xml:space="preserve">Sigla</t>
  </si>
  <si>
    <t xml:space="preserve">Nome</t>
  </si>
  <si>
    <t xml:space="preserve">Curso</t>
  </si>
  <si>
    <t xml:space="preserve">Turno</t>
  </si>
  <si>
    <t xml:space="preserve">Aulas</t>
  </si>
  <si>
    <t xml:space="preserve">Prioridade</t>
  </si>
  <si>
    <t xml:space="preserve">Que horas representa o número 1 no período noturno?</t>
  </si>
  <si>
    <t xml:space="preserve">O docente poderá elencar um número de componentes curriculares maior para facilitar o processo de atribuição de aulas e poderá sugerir as disciplinas que considera prioritárias, segundo suas preferências, e outras de preferência secundária que poderão ser atribuídas caso o docente não consiga 1 (uma) ou mais disciplinas elencadas como prioritárias.
A quantidade de aulas das disciplinas prioritárias indica a quantidade de aulas que o docente gostaria de ministrar, se possível.
Caso um componente seja elencado como prioritário por dois ou mais docentes, independentemente da ordem em que foram colocados na planilha, estes devem ser atribuídos segundo os critérios de desempate. 
O mesmo critério será utilizado para disciplinas selecionadas como secundárias por dois ou mais docentes.</t>
  </si>
  <si>
    <t xml:space="preserve">Quantidade de aulas consideradas prioritárias</t>
  </si>
  <si>
    <t xml:space="preserve">Atividades de Apoio ao Ensino</t>
  </si>
  <si>
    <t xml:space="preserve">Duração (h)</t>
  </si>
  <si>
    <t xml:space="preserve">Atendimento</t>
  </si>
  <si>
    <t xml:space="preserve">Reunião</t>
  </si>
  <si>
    <t xml:space="preserve">Como exemplos de atividades que podem ser realizadas e descritas nos campos da tabela de Apoio ao Ensino, tem-se:</t>
  </si>
  <si>
    <t xml:space="preserve">- Atendimento ao aluno - Mínimo 1h;</t>
  </si>
  <si>
    <t xml:space="preserve">- Reuniões (De área, de cursos, Pedagógicas, NDE, etc) - Mínimo 2h;</t>
  </si>
  <si>
    <t xml:space="preserve">- Recuperação paralela;</t>
  </si>
  <si>
    <t xml:space="preserve">Atividades de Apoio ao Ensino (Total em horas)</t>
  </si>
  <si>
    <t xml:space="preserve">- Supervisão ou orientação de estágio ou de trabalhos acadêmicos;</t>
  </si>
  <si>
    <t xml:space="preserve">- Outras atividades com descrição semanal.</t>
  </si>
  <si>
    <t xml:space="preserve">Complementação de Atividades</t>
  </si>
  <si>
    <t xml:space="preserve">Como exemplos de atividades que podem ser realizadas e descritas nos campos da tabela de Complementação de atividades, tem-se:</t>
  </si>
  <si>
    <t xml:space="preserve">Direção Adjunta educacional</t>
  </si>
  <si>
    <t xml:space="preserve">Autocapacitação</t>
  </si>
  <si>
    <t xml:space="preserve">- Projetos de pesquisa;</t>
  </si>
  <si>
    <t xml:space="preserve">- Projetos de extensão;</t>
  </si>
  <si>
    <t xml:space="preserve">- Coordenações, gerências ou direções;</t>
  </si>
  <si>
    <t xml:space="preserve">- Participação em comissões, comitês, colegiados, etc;</t>
  </si>
  <si>
    <t xml:space="preserve">- Cursos de capacitação;</t>
  </si>
  <si>
    <t xml:space="preserve">Complementação de Atividades (Total em horas)</t>
  </si>
  <si>
    <t xml:space="preserve">- Outras atividades com descrição semanal;</t>
  </si>
  <si>
    <t xml:space="preserve">Docente (Assinatura)</t>
  </si>
  <si>
    <t xml:space="preserve">Data</t>
  </si>
  <si>
    <t xml:space="preserve">Responsável pelo recebimento</t>
  </si>
  <si>
    <r>
      <rPr>
        <sz val="11"/>
        <rFont val="Arial"/>
        <family val="2"/>
        <charset val="1"/>
      </rPr>
      <t xml:space="preserve">Algumas fórmulas e recursos são compatíveis apenas com versões do Excel 2007 ou superior.
Se detectar algum problema com os cálculos da planilha, por favor entre em contato com o e-mail: </t>
    </r>
    <r>
      <rPr>
        <b val="true"/>
        <sz val="11"/>
        <rFont val="Arial"/>
        <family val="2"/>
        <charset val="1"/>
      </rPr>
      <t xml:space="preserve">cead@ifsp.edu.br</t>
    </r>
  </si>
  <si>
    <t xml:space="preserve">ANEXO II</t>
  </si>
  <si>
    <t xml:space="preserve">Plano Individual de Trabalho Docente - PIT (Anexo II - Resolução nº 109 de 4 de novembro de 2015)</t>
  </si>
  <si>
    <t xml:space="preserve">Os dados sobre o campus, o semestre e a identificação do docente devem ser inseridos na planilha FPA e só podem ser alterados lá.</t>
  </si>
  <si>
    <t xml:space="preserve">Conhecido como:</t>
  </si>
  <si>
    <t xml:space="preserve">Duração da aula no campus em minutos (planilha FPA):</t>
  </si>
  <si>
    <t xml:space="preserve">Horário Consolidado
(preencher com a sigla da componente curricular)</t>
  </si>
  <si>
    <t xml:space="preserve">segunda</t>
  </si>
  <si>
    <t xml:space="preserve">terça</t>
  </si>
  <si>
    <t xml:space="preserve">quarta</t>
  </si>
  <si>
    <t xml:space="preserve">quinta</t>
  </si>
  <si>
    <t xml:space="preserve">sexta</t>
  </si>
  <si>
    <t xml:space="preserve">sábado</t>
  </si>
  <si>
    <t xml:space="preserve">Sim, desejo dedicar-me prioritariamente a atividade de ensino (Opção assinalada na planilha FPA).</t>
  </si>
  <si>
    <t xml:space="preserve">Atividades de Ensino</t>
  </si>
  <si>
    <t xml:space="preserve">Regência de Aulas</t>
  </si>
  <si>
    <t xml:space="preserve">Regência de Aulas (em horas)</t>
  </si>
  <si>
    <t xml:space="preserve">Tempo de Organização do Ensino (em horas)</t>
  </si>
  <si>
    <t xml:space="preserve">Tempo total dedicado à Aulas e Organização de Ensino (em horas)</t>
  </si>
  <si>
    <t xml:space="preserve">Como exemplos de atividades que podem ser realizadas e descritas nos campos de Apoio ao Ensino, tem-se:</t>
  </si>
  <si>
    <t xml:space="preserve">- Atendimento ao aluno - Mímínimo 1h;</t>
  </si>
  <si>
    <t xml:space="preserve">Como exemplos de atividades que podem ser realizadas e descritas nos campos de Complementação de atividades, tem-se:</t>
  </si>
  <si>
    <t xml:space="preserve">Total de horas semanais (obrigatoriamente 20h ou 40h, dependendo do regime de trabalho)</t>
  </si>
  <si>
    <t xml:space="preserve">Presidente da CAAD</t>
  </si>
  <si>
    <t xml:space="preserve">Parecer da Comissão para Avaliação de Atividade Docente </t>
  </si>
  <si>
    <t xml:space="preserve">Resultado:</t>
  </si>
  <si>
    <t xml:space="preserve">Homologado</t>
  </si>
  <si>
    <t xml:space="preserve">Devolução para ajustes</t>
  </si>
  <si>
    <t xml:space="preserve">Indeferido</t>
  </si>
  <si>
    <t xml:space="preserve">Presidente da CAAD </t>
  </si>
  <si>
    <t xml:space="preserve">ANEXO III</t>
  </si>
  <si>
    <t xml:space="preserve">Relatório Individual de Trabalho Docente - RIT (Anexo III - Resolução nº 109 de 4 de novembro de 2015)</t>
  </si>
  <si>
    <t xml:space="preserve">Ano de referência:</t>
  </si>
  <si>
    <t xml:space="preserve">Identificação do docente </t>
  </si>
  <si>
    <t xml:space="preserve">Atividades de Ensino </t>
  </si>
  <si>
    <t xml:space="preserve">Componentes Curriculares ministrados no período considerado neste relatório</t>
  </si>
  <si>
    <t xml:space="preserve">Oferta</t>
  </si>
  <si>
    <t xml:space="preserve">Coloque o mouse sobre a célula com a palavra oferta para visualizar o comentário.</t>
  </si>
  <si>
    <t xml:space="preserve">A conversão de aulas para horas, obedece a tabela de equivalência apresentada na Resolução 109. 
A duração da aula neste cálculo adota o valor apontado na planilha FPA. </t>
  </si>
  <si>
    <t xml:space="preserve">Este cálculo não leva em consideração a quantidade de horas destinadas à preparação didática.</t>
  </si>
  <si>
    <t xml:space="preserve">Tempo total dedicado às aulas (Total em horas)</t>
  </si>
  <si>
    <t xml:space="preserve">Atividades de Apoio ao Ensino no período considerado neste relatório</t>
  </si>
  <si>
    <t xml:space="preserve">Referência</t>
  </si>
  <si>
    <t xml:space="preserve">Complementação de Atividades no período considerado neste relatório</t>
  </si>
  <si>
    <t xml:space="preserve">Alterações em relação ao(s) PIT(s) (Justificativas)</t>
  </si>
</sst>
</file>

<file path=xl/styles.xml><?xml version="1.0" encoding="utf-8"?>
<styleSheet xmlns="http://schemas.openxmlformats.org/spreadsheetml/2006/main">
  <numFmts count="9">
    <numFmt numFmtId="164" formatCode="General"/>
    <numFmt numFmtId="165" formatCode="@"/>
    <numFmt numFmtId="166" formatCode="[&lt;=9999999]#####\-#;#####\-#"/>
    <numFmt numFmtId="167" formatCode="[&lt;=9999999]###\-####;\(##&quot;) &quot;####\-####"/>
    <numFmt numFmtId="168" formatCode="_-* #,##0.00_-;\-* #,##0.00_-;_-* \-??_-;_-@_-"/>
    <numFmt numFmtId="169" formatCode="[&lt;=9999999]###\-####;\(###&quot;) &quot;#####\-####"/>
    <numFmt numFmtId="170" formatCode="HH:MM"/>
    <numFmt numFmtId="171" formatCode="H:MM;@"/>
    <numFmt numFmtId="172" formatCode="D/M/YYYY"/>
  </numFmts>
  <fonts count="21">
    <font>
      <sz val="10"/>
      <name val="Arial"/>
      <family val="2"/>
      <charset val="1"/>
    </font>
    <font>
      <sz val="10"/>
      <name val="Arial"/>
      <family val="0"/>
    </font>
    <font>
      <sz val="10"/>
      <name val="Arial"/>
      <family val="0"/>
    </font>
    <font>
      <sz val="10"/>
      <name val="Arial"/>
      <family val="0"/>
    </font>
    <font>
      <b val="true"/>
      <sz val="11"/>
      <name val="Arial"/>
      <family val="2"/>
      <charset val="1"/>
    </font>
    <font>
      <b val="true"/>
      <sz val="10"/>
      <name val="Arial"/>
      <family val="2"/>
      <charset val="1"/>
    </font>
    <font>
      <b val="true"/>
      <sz val="10"/>
      <color rgb="FF000000"/>
      <name val="Arial"/>
      <family val="2"/>
      <charset val="1"/>
    </font>
    <font>
      <sz val="10"/>
      <color rgb="FF000000"/>
      <name val="Arial"/>
      <family val="2"/>
      <charset val="1"/>
    </font>
    <font>
      <b val="true"/>
      <i val="true"/>
      <sz val="10"/>
      <color rgb="FF000000"/>
      <name val="Arial"/>
      <family val="2"/>
      <charset val="1"/>
    </font>
    <font>
      <u val="single"/>
      <sz val="10"/>
      <color rgb="FF0000FF"/>
      <name val="Arial"/>
      <family val="2"/>
      <charset val="1"/>
    </font>
    <font>
      <b val="true"/>
      <sz val="10"/>
      <color rgb="FFFF0000"/>
      <name val="Arial"/>
      <family val="2"/>
      <charset val="1"/>
    </font>
    <font>
      <b val="true"/>
      <sz val="8"/>
      <color rgb="FF000000"/>
      <name val="Arial"/>
      <family val="2"/>
      <charset val="1"/>
    </font>
    <font>
      <sz val="8"/>
      <name val="Arial"/>
      <family val="2"/>
      <charset val="1"/>
    </font>
    <font>
      <b val="true"/>
      <sz val="10"/>
      <color rgb="FFFFFF00"/>
      <name val="Arial"/>
      <family val="2"/>
      <charset val="1"/>
    </font>
    <font>
      <sz val="1"/>
      <color rgb="FFFFFFFF"/>
      <name val="Arial"/>
      <family val="2"/>
      <charset val="1"/>
    </font>
    <font>
      <sz val="10"/>
      <color rgb="FFFFFF00"/>
      <name val="Arial"/>
      <family val="2"/>
      <charset val="1"/>
    </font>
    <font>
      <sz val="10"/>
      <color rgb="FFFF0000"/>
      <name val="Arial"/>
      <family val="2"/>
      <charset val="1"/>
    </font>
    <font>
      <sz val="11"/>
      <name val="Arial"/>
      <family val="2"/>
      <charset val="1"/>
    </font>
    <font>
      <sz val="9"/>
      <name val="Arial"/>
      <family val="2"/>
      <charset val="1"/>
    </font>
    <font>
      <b val="true"/>
      <sz val="10"/>
      <color rgb="FFFF6600"/>
      <name val="Arial"/>
      <family val="2"/>
      <charset val="1"/>
    </font>
    <font>
      <b val="true"/>
      <sz val="8"/>
      <name val="Arial"/>
      <family val="2"/>
      <charset val="1"/>
    </font>
  </fonts>
  <fills count="6">
    <fill>
      <patternFill patternType="none"/>
    </fill>
    <fill>
      <patternFill patternType="gray125"/>
    </fill>
    <fill>
      <patternFill patternType="solid">
        <fgColor rgb="FFFFFFCC"/>
        <bgColor rgb="FFFFFFFF"/>
      </patternFill>
    </fill>
    <fill>
      <patternFill patternType="solid">
        <fgColor rgb="FFFFFFFF"/>
        <bgColor rgb="FFFFFFCC"/>
      </patternFill>
    </fill>
    <fill>
      <patternFill patternType="solid">
        <fgColor rgb="FFD9D9D9"/>
        <bgColor rgb="FFC0C0C0"/>
      </patternFill>
    </fill>
    <fill>
      <patternFill patternType="solid">
        <fgColor rgb="FFC0C0C0"/>
        <bgColor rgb="FFD9D9D9"/>
      </patternFill>
    </fill>
  </fills>
  <borders count="53">
    <border diagonalUp="false" diagonalDown="false">
      <left/>
      <right/>
      <top/>
      <bottom/>
      <diagonal/>
    </border>
    <border diagonalUp="false" diagonalDown="false">
      <left style="medium"/>
      <right style="medium"/>
      <top style="medium"/>
      <bottom style="mediu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style="medium"/>
      <right style="medium"/>
      <top style="medium"/>
      <bottom style="thin"/>
      <diagonal/>
    </border>
    <border diagonalUp="false" diagonalDown="false">
      <left/>
      <right style="medium"/>
      <top/>
      <bottom/>
      <diagonal/>
    </border>
    <border diagonalUp="false" diagonalDown="false">
      <left style="medium"/>
      <right style="medium"/>
      <top style="thin"/>
      <bottom style="mediu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right/>
      <top style="medium"/>
      <bottom style="medium"/>
      <diagonal/>
    </border>
    <border diagonalUp="false" diagonalDown="false">
      <left style="medium"/>
      <right/>
      <top style="thin"/>
      <bottom style="thin"/>
      <diagonal/>
    </border>
    <border diagonalUp="false" diagonalDown="false">
      <left style="medium"/>
      <right style="medium"/>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right/>
      <top style="thin"/>
      <bottom style="thin"/>
      <diagonal/>
    </border>
    <border diagonalUp="false" diagonalDown="false">
      <left/>
      <right style="medium"/>
      <top style="thin"/>
      <bottom style="thin"/>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style="medium"/>
      <right/>
      <top style="thin"/>
      <bottom style="medium"/>
      <diagonal/>
    </border>
    <border diagonalUp="false" diagonalDown="false">
      <left/>
      <right/>
      <top/>
      <bottom style="mediu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medium"/>
      <top style="medium"/>
      <bottom/>
      <diagonal/>
    </border>
    <border diagonalUp="false" diagonalDown="false">
      <left style="medium"/>
      <right/>
      <top/>
      <bottom style="thin">
        <color rgb="FFFFFFFF"/>
      </bottom>
      <diagonal/>
    </border>
    <border diagonalUp="false" diagonalDown="false">
      <left/>
      <right/>
      <top/>
      <bottom style="thin">
        <color rgb="FFFFFFFF"/>
      </bottom>
      <diagonal/>
    </border>
    <border diagonalUp="false" diagonalDown="false">
      <left/>
      <right style="medium"/>
      <top/>
      <bottom style="thin">
        <color rgb="FFFFFFFF"/>
      </bottom>
      <diagonal/>
    </border>
    <border diagonalUp="false" diagonalDown="false">
      <left style="medium"/>
      <right/>
      <top/>
      <bottom style="medium"/>
      <diagonal/>
    </border>
    <border diagonalUp="false" diagonalDown="false">
      <left/>
      <right style="medium"/>
      <top/>
      <bottom style="medium"/>
      <diagonal/>
    </border>
    <border diagonalUp="false" diagonalDown="false">
      <left style="medium"/>
      <right/>
      <top style="medium"/>
      <bottom style="thin"/>
      <diagonal/>
    </border>
    <border diagonalUp="false" diagonalDown="false">
      <left style="thin"/>
      <right style="thin"/>
      <top/>
      <bottom style="thin"/>
      <diagonal/>
    </border>
    <border diagonalUp="false" diagonalDown="false">
      <left style="thin"/>
      <right/>
      <top style="thin"/>
      <bottom style="thin"/>
      <diagonal/>
    </border>
    <border diagonalUp="false" diagonalDown="false">
      <left style="thin"/>
      <right/>
      <top style="thin"/>
      <bottom style="medium"/>
      <diagonal/>
    </border>
    <border diagonalUp="false" diagonalDown="false">
      <left/>
      <right style="thin"/>
      <top style="thin"/>
      <bottom style="medium"/>
      <diagonal/>
    </border>
    <border diagonalUp="false" diagonalDown="false">
      <left/>
      <right style="medium"/>
      <top style="thin"/>
      <bottom style="medium"/>
      <diagonal/>
    </border>
    <border diagonalUp="false" diagonalDown="false">
      <left style="thin"/>
      <right style="medium"/>
      <top/>
      <bottom/>
      <diagonal/>
    </border>
    <border diagonalUp="false" diagonalDown="false">
      <left style="thin"/>
      <right style="thin"/>
      <top style="thin"/>
      <bottom/>
      <diagonal/>
    </border>
    <border diagonalUp="false" diagonalDown="false">
      <left style="medium"/>
      <right style="thin"/>
      <top style="thin"/>
      <bottom/>
      <diagonal/>
    </border>
    <border diagonalUp="false" diagonalDown="false">
      <left style="medium"/>
      <right style="medium"/>
      <top/>
      <bottom/>
      <diagonal/>
    </border>
    <border diagonalUp="false" diagonalDown="false">
      <left/>
      <right/>
      <top style="medium"/>
      <bottom style="thin">
        <color rgb="FFFFFFFF"/>
      </bottom>
      <diagonal/>
    </border>
    <border diagonalUp="false" diagonalDown="false">
      <left style="thin"/>
      <right style="thin"/>
      <top style="medium"/>
      <bottom style="thin"/>
      <diagonal/>
    </border>
  </borders>
  <cellStyleXfs count="2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8" fontId="0" fillId="0" borderId="0" applyFont="true" applyBorder="false" applyAlignment="true" applyProtection="false">
      <alignment horizontal="general" vertical="center"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9" fillId="0" borderId="0" applyFont="true" applyBorder="false" applyAlignment="true" applyProtection="false">
      <alignment horizontal="general" vertical="center" textRotation="0" wrapText="false" indent="0" shrinkToFit="false"/>
    </xf>
  </cellStyleXfs>
  <cellXfs count="279">
    <xf numFmtId="164" fontId="0" fillId="0" borderId="0" xfId="0" applyFont="false" applyBorder="false" applyAlignment="fals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true">
      <alignment horizontal="general" vertical="center" textRotation="0" wrapText="false" indent="0" shrinkToFit="false"/>
      <protection locked="fals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0" fillId="0" borderId="2" xfId="0" applyFont="false" applyBorder="true" applyAlignment="true" applyProtection="false">
      <alignment horizontal="general" vertical="center" textRotation="0" wrapText="false" indent="0" shrinkToFit="false"/>
      <protection locked="true" hidden="false"/>
    </xf>
    <xf numFmtId="164" fontId="5" fillId="0" borderId="3" xfId="0" applyFont="true" applyBorder="true" applyAlignment="true" applyProtection="false">
      <alignment horizontal="center" vertical="center" textRotation="0" wrapText="false" indent="0" shrinkToFit="false"/>
      <protection locked="true" hidden="false"/>
    </xf>
    <xf numFmtId="164" fontId="5" fillId="0" borderId="4"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true">
      <alignment horizontal="center" vertical="center" textRotation="0" wrapText="false" indent="0" shrinkToFit="false"/>
      <protection locked="true" hidden="true"/>
    </xf>
    <xf numFmtId="164" fontId="0" fillId="0" borderId="0" xfId="0" applyFont="true" applyBorder="false" applyAlignment="true" applyProtection="true">
      <alignment horizontal="center" vertical="center" textRotation="0" wrapText="false" indent="0" shrinkToFit="false"/>
      <protection locked="false" hidden="false"/>
    </xf>
    <xf numFmtId="164" fontId="0" fillId="0" borderId="5" xfId="0" applyFont="false" applyBorder="true" applyAlignment="true" applyProtection="false">
      <alignment horizontal="general" vertical="center" textRotation="0" wrapText="false" indent="0" shrinkToFit="false"/>
      <protection locked="true" hidden="false"/>
    </xf>
    <xf numFmtId="164" fontId="6" fillId="0" borderId="6" xfId="0" applyFont="true" applyBorder="true" applyAlignment="true" applyProtection="false">
      <alignment horizontal="center" vertical="center" textRotation="0" wrapText="false" indent="0" shrinkToFit="false"/>
      <protection locked="true" hidden="false"/>
    </xf>
    <xf numFmtId="164" fontId="0" fillId="0" borderId="7" xfId="0" applyFont="true" applyBorder="true" applyAlignment="true" applyProtection="false">
      <alignment horizontal="general" vertical="center" textRotation="0" wrapText="tru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true">
      <alignment horizontal="general" vertical="center" textRotation="0" wrapText="false" indent="0" shrinkToFit="false"/>
      <protection locked="true" hidden="true"/>
    </xf>
    <xf numFmtId="164" fontId="5" fillId="0" borderId="8"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8" fillId="0" borderId="9" xfId="0" applyFont="true" applyBorder="true" applyAlignment="true" applyProtection="false">
      <alignment horizontal="left" vertical="center" textRotation="0" wrapText="false" indent="0" shrinkToFit="false"/>
      <protection locked="true" hidden="false"/>
    </xf>
    <xf numFmtId="164" fontId="6" fillId="2" borderId="10" xfId="0" applyFont="true" applyBorder="true" applyAlignment="true" applyProtection="true">
      <alignment horizontal="center" vertical="center" textRotation="0" wrapText="false" indent="0" shrinkToFit="false"/>
      <protection locked="false" hidden="false"/>
    </xf>
    <xf numFmtId="164" fontId="6" fillId="0" borderId="10" xfId="0" applyFont="true" applyBorder="true" applyAlignment="true" applyProtection="true">
      <alignment horizontal="center" vertical="center" textRotation="0" wrapText="false" indent="0" shrinkToFit="false"/>
      <protection locked="true" hidden="false"/>
    </xf>
    <xf numFmtId="164" fontId="7" fillId="2" borderId="11" xfId="0" applyFont="true" applyBorder="true" applyAlignment="true" applyProtection="true">
      <alignment horizontal="center" vertical="center" textRotation="0" wrapText="false" indent="0" shrinkToFit="false"/>
      <protection locked="false" hidden="false"/>
    </xf>
    <xf numFmtId="164" fontId="0" fillId="0" borderId="0" xfId="0" applyFont="false" applyBorder="true" applyAlignment="tru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left" vertical="center" textRotation="0" wrapText="false" indent="0" shrinkToFit="false"/>
      <protection locked="true" hidden="false"/>
    </xf>
    <xf numFmtId="164" fontId="8" fillId="0" borderId="0" xfId="0" applyFont="true" applyBorder="true" applyAlignment="true" applyProtection="false">
      <alignment horizontal="left" vertical="center" textRotation="0" wrapText="false" indent="0" shrinkToFit="false"/>
      <protection locked="true" hidden="false"/>
    </xf>
    <xf numFmtId="164" fontId="6" fillId="3" borderId="0"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true" applyAlignment="true" applyProtection="true">
      <alignment horizontal="center" vertical="center" textRotation="0" wrapText="true" indent="0" shrinkToFit="false"/>
      <protection locked="true" hidden="true"/>
    </xf>
    <xf numFmtId="164" fontId="6" fillId="0" borderId="6" xfId="0" applyFont="true" applyBorder="true" applyAlignment="true" applyProtection="true">
      <alignment horizontal="center" vertical="center" textRotation="0" wrapText="false" indent="0" shrinkToFit="false"/>
      <protection locked="false" hidden="false"/>
    </xf>
    <xf numFmtId="164" fontId="6" fillId="0" borderId="12" xfId="0" applyFont="true" applyBorder="true" applyAlignment="true" applyProtection="true">
      <alignment horizontal="left" vertical="center" textRotation="0" wrapText="false" indent="0" shrinkToFit="false"/>
      <protection locked="true" hidden="false"/>
    </xf>
    <xf numFmtId="165" fontId="7" fillId="2" borderId="13" xfId="0" applyFont="true" applyBorder="true" applyAlignment="true" applyProtection="true">
      <alignment horizontal="left" vertical="center" textRotation="0" wrapText="false" indent="0" shrinkToFit="false"/>
      <protection locked="false" hidden="false"/>
    </xf>
    <xf numFmtId="164" fontId="6" fillId="0" borderId="13" xfId="0" applyFont="true" applyBorder="true" applyAlignment="true" applyProtection="true">
      <alignment horizontal="center" vertical="center" textRotation="0" wrapText="false" indent="0" shrinkToFit="false"/>
      <protection locked="true" hidden="false"/>
    </xf>
    <xf numFmtId="165" fontId="7" fillId="2" borderId="14" xfId="0" applyFont="true" applyBorder="true" applyAlignment="true" applyProtection="true">
      <alignment horizontal="center" vertical="center" textRotation="0" wrapText="false" indent="0" shrinkToFit="false"/>
      <protection locked="false" hidden="false"/>
    </xf>
    <xf numFmtId="165" fontId="9" fillId="2" borderId="14" xfId="20" applyFont="true" applyBorder="true" applyAlignment="true" applyProtection="true">
      <alignment horizontal="center" vertical="center" textRotation="0" wrapText="true" indent="0" shrinkToFit="false"/>
      <protection locked="false" hidden="false"/>
    </xf>
    <xf numFmtId="166" fontId="0" fillId="2" borderId="13" xfId="0" applyFont="true" applyBorder="true" applyAlignment="true" applyProtection="true">
      <alignment horizontal="center" vertical="center" textRotation="0" wrapText="true" indent="0" shrinkToFit="false"/>
      <protection locked="false" hidden="false"/>
    </xf>
    <xf numFmtId="164" fontId="5" fillId="3" borderId="13" xfId="0" applyFont="true" applyBorder="true" applyAlignment="true" applyProtection="true">
      <alignment horizontal="center" vertical="center" textRotation="0" wrapText="true" indent="0" shrinkToFit="false"/>
      <protection locked="true" hidden="false"/>
    </xf>
    <xf numFmtId="167" fontId="0" fillId="2" borderId="13" xfId="0" applyFont="true" applyBorder="true" applyAlignment="true" applyProtection="true">
      <alignment horizontal="center" vertical="center" textRotation="0" wrapText="true" indent="0" shrinkToFit="false"/>
      <protection locked="false" hidden="false"/>
    </xf>
    <xf numFmtId="169" fontId="0" fillId="2" borderId="14" xfId="15" applyFont="true" applyBorder="true" applyAlignment="true" applyProtection="true">
      <alignment horizontal="center" vertical="center" textRotation="0" wrapText="true" indent="0" shrinkToFit="false"/>
      <protection locked="false" hidden="false"/>
    </xf>
    <xf numFmtId="164" fontId="6" fillId="0" borderId="15" xfId="0" applyFont="true" applyBorder="true" applyAlignment="true" applyProtection="true">
      <alignment horizontal="left" vertical="center" textRotation="0" wrapText="false" indent="0" shrinkToFit="false"/>
      <protection locked="true" hidden="false"/>
    </xf>
    <xf numFmtId="164" fontId="6" fillId="2" borderId="16" xfId="0" applyFont="true" applyBorder="true" applyAlignment="true" applyProtection="true">
      <alignment horizontal="center" vertical="center" textRotation="0" wrapText="false" indent="0" shrinkToFit="false"/>
      <protection locked="false" hidden="false"/>
    </xf>
    <xf numFmtId="164" fontId="6" fillId="0" borderId="16" xfId="0" applyFont="true" applyBorder="true" applyAlignment="true" applyProtection="true">
      <alignment horizontal="left" vertical="center" textRotation="0" wrapText="false" indent="0" shrinkToFit="false"/>
      <protection locked="true" hidden="false"/>
    </xf>
    <xf numFmtId="164" fontId="6" fillId="3" borderId="16" xfId="0" applyFont="true" applyBorder="true" applyAlignment="true" applyProtection="true">
      <alignment horizontal="left" vertical="center" textRotation="0" wrapText="false" indent="0" shrinkToFit="false"/>
      <protection locked="true" hidden="false"/>
    </xf>
    <xf numFmtId="164" fontId="5" fillId="0" borderId="17" xfId="0" applyFont="true" applyBorder="true" applyAlignment="true" applyProtection="true">
      <alignment horizontal="left" vertical="center" textRotation="0" wrapText="true" indent="0" shrinkToFit="false"/>
      <protection locked="true" hidden="false"/>
    </xf>
    <xf numFmtId="164" fontId="10" fillId="0" borderId="18" xfId="0" applyFont="true" applyBorder="true" applyAlignment="true" applyProtection="true">
      <alignment horizontal="center" vertical="center" textRotation="0" wrapText="true" indent="0" shrinkToFit="false"/>
      <protection locked="true" hidden="true"/>
    </xf>
    <xf numFmtId="164" fontId="4" fillId="0" borderId="6" xfId="0" applyFont="true" applyBorder="true" applyAlignment="true" applyProtection="false">
      <alignment horizontal="center" vertical="center" textRotation="0" wrapText="true" indent="0" shrinkToFit="false"/>
      <protection locked="true" hidden="false"/>
    </xf>
    <xf numFmtId="164" fontId="6" fillId="0" borderId="19" xfId="0" applyFont="true" applyBorder="true" applyAlignment="true" applyProtection="false">
      <alignment horizontal="center" vertical="center" textRotation="0" wrapText="false" indent="0" shrinkToFit="false"/>
      <protection locked="true" hidden="false"/>
    </xf>
    <xf numFmtId="164" fontId="5" fillId="0" borderId="13" xfId="0" applyFont="true" applyBorder="true" applyAlignment="true" applyProtection="false">
      <alignment horizontal="center" vertical="center" textRotation="0" wrapText="true" indent="0" shrinkToFit="false"/>
      <protection locked="true" hidden="false"/>
    </xf>
    <xf numFmtId="164" fontId="6" fillId="0" borderId="13" xfId="0" applyFont="true" applyBorder="true" applyAlignment="true" applyProtection="false">
      <alignment horizontal="center" vertical="center" textRotation="0" wrapText="false" indent="0" shrinkToFit="false"/>
      <protection locked="true" hidden="false"/>
    </xf>
    <xf numFmtId="164" fontId="6" fillId="0" borderId="14" xfId="0" applyFont="true" applyBorder="true" applyAlignment="true" applyProtection="false">
      <alignment horizontal="center" vertical="center" textRotation="0" wrapText="false" indent="0" shrinkToFit="false"/>
      <protection locked="true" hidden="false"/>
    </xf>
    <xf numFmtId="164" fontId="5" fillId="0" borderId="12" xfId="0" applyFont="true" applyBorder="true" applyAlignment="true" applyProtection="false">
      <alignment horizontal="center" vertical="center" textRotation="90" wrapText="true" indent="0" shrinkToFit="false"/>
      <protection locked="true" hidden="false"/>
    </xf>
    <xf numFmtId="164" fontId="11" fillId="0" borderId="13" xfId="0" applyFont="true" applyBorder="true" applyAlignment="true" applyProtection="true">
      <alignment horizontal="center" vertical="center" textRotation="0" wrapText="false" indent="0" shrinkToFit="false"/>
      <protection locked="true" hidden="true"/>
    </xf>
    <xf numFmtId="164" fontId="7" fillId="2" borderId="13" xfId="0" applyFont="true" applyBorder="true" applyAlignment="true" applyProtection="true">
      <alignment horizontal="center" vertical="center" textRotation="0" wrapText="false" indent="0" shrinkToFit="false"/>
      <protection locked="false" hidden="false"/>
    </xf>
    <xf numFmtId="164" fontId="7" fillId="0" borderId="13" xfId="0" applyFont="true" applyBorder="true" applyAlignment="true" applyProtection="true">
      <alignment horizontal="center" vertical="center" textRotation="0" wrapText="false" indent="0" shrinkToFit="false"/>
      <protection locked="false" hidden="false"/>
    </xf>
    <xf numFmtId="164" fontId="7" fillId="0" borderId="14" xfId="0" applyFont="true" applyBorder="true" applyAlignment="true" applyProtection="true">
      <alignment horizontal="center" vertical="center" textRotation="0" wrapText="false" indent="0" shrinkToFit="false"/>
      <protection locked="false" hidden="false"/>
    </xf>
    <xf numFmtId="164" fontId="7" fillId="0" borderId="7" xfId="0" applyFont="true" applyBorder="true" applyAlignment="true" applyProtection="false">
      <alignment horizontal="general" vertical="center" textRotation="0" wrapText="false" indent="0" shrinkToFit="false"/>
      <protection locked="true" hidden="false"/>
    </xf>
    <xf numFmtId="164" fontId="0" fillId="0" borderId="0" xfId="0" applyFont="false" applyBorder="true" applyAlignment="true" applyProtection="true">
      <alignment horizontal="center" vertical="center" textRotation="0" wrapText="false" indent="0" shrinkToFit="false"/>
      <protection locked="true" hidden="true"/>
    </xf>
    <xf numFmtId="164" fontId="12" fillId="0" borderId="0" xfId="0" applyFont="true" applyBorder="false" applyAlignment="true" applyProtection="true">
      <alignment horizontal="general" vertical="center" textRotation="0" wrapText="false" indent="0" shrinkToFit="false"/>
      <protection locked="false" hidden="false"/>
    </xf>
    <xf numFmtId="164" fontId="13" fillId="0" borderId="0" xfId="0" applyFont="true" applyBorder="true" applyAlignment="true" applyProtection="true">
      <alignment horizontal="center" vertical="center" textRotation="0" wrapText="false" indent="0" shrinkToFit="false"/>
      <protection locked="true" hidden="true"/>
    </xf>
    <xf numFmtId="164" fontId="0" fillId="0" borderId="0" xfId="0" applyFont="true" applyBorder="true" applyAlignment="true" applyProtection="true">
      <alignment horizontal="center" vertical="center" textRotation="0" wrapText="true" indent="0" shrinkToFit="false"/>
      <protection locked="true" hidden="true"/>
    </xf>
    <xf numFmtId="164" fontId="14" fillId="0" borderId="20" xfId="0" applyFont="true" applyBorder="true" applyAlignment="true" applyProtection="false">
      <alignment horizontal="center" vertical="center" textRotation="0" wrapText="false" indent="0" shrinkToFit="false"/>
      <protection locked="true" hidden="false"/>
    </xf>
    <xf numFmtId="164" fontId="0" fillId="0" borderId="21" xfId="0" applyFont="false" applyBorder="true" applyAlignment="true" applyProtection="false">
      <alignment horizontal="general" vertical="center" textRotation="0" wrapText="false" indent="0" shrinkToFit="false"/>
      <protection locked="true" hidden="false"/>
    </xf>
    <xf numFmtId="164" fontId="0" fillId="0" borderId="22" xfId="0" applyFont="true" applyBorder="true" applyAlignment="true" applyProtection="true">
      <alignment horizontal="left" vertical="center" textRotation="0" wrapText="false" indent="0" shrinkToFit="false"/>
      <protection locked="true" hidden="true"/>
    </xf>
    <xf numFmtId="170" fontId="15" fillId="4" borderId="22" xfId="0" applyFont="true" applyBorder="true" applyAlignment="true" applyProtection="true">
      <alignment horizontal="center" vertical="center" textRotation="0" wrapText="false" indent="0" shrinkToFit="false"/>
      <protection locked="false" hidden="true"/>
    </xf>
    <xf numFmtId="164" fontId="0" fillId="0" borderId="23" xfId="0" applyFont="false" applyBorder="true" applyAlignment="true" applyProtection="false">
      <alignment horizontal="general" vertical="center" textRotation="0" wrapText="false" indent="0" shrinkToFit="false"/>
      <protection locked="true" hidden="false"/>
    </xf>
    <xf numFmtId="164" fontId="0" fillId="0" borderId="24" xfId="0" applyFont="false" applyBorder="true" applyAlignment="true" applyProtection="false">
      <alignment horizontal="general" vertical="center" textRotation="0" wrapText="false" indent="0" shrinkToFit="false"/>
      <protection locked="true" hidden="false"/>
    </xf>
    <xf numFmtId="164" fontId="0" fillId="0" borderId="0" xfId="0" applyFont="false" applyBorder="true" applyAlignment="true" applyProtection="true">
      <alignment horizontal="general" vertical="center" textRotation="0" wrapText="false" indent="0" shrinkToFit="false"/>
      <protection locked="true" hidden="true"/>
    </xf>
    <xf numFmtId="164" fontId="0" fillId="0" borderId="25" xfId="0" applyFont="false" applyBorder="true" applyAlignment="true" applyProtection="false">
      <alignment horizontal="general" vertical="center" textRotation="0" wrapText="false" indent="0" shrinkToFit="false"/>
      <protection locked="true" hidden="false"/>
    </xf>
    <xf numFmtId="164" fontId="0" fillId="0" borderId="0" xfId="0" applyFont="true" applyBorder="true" applyAlignment="true" applyProtection="true">
      <alignment horizontal="left" vertical="center" textRotation="0" wrapText="false" indent="0" shrinkToFit="false"/>
      <protection locked="true" hidden="true"/>
    </xf>
    <xf numFmtId="164" fontId="15" fillId="4" borderId="0" xfId="0" applyFont="true" applyBorder="true" applyAlignment="true" applyProtection="true">
      <alignment horizontal="center" vertical="center" textRotation="0" wrapText="false" indent="0" shrinkToFit="false"/>
      <protection locked="true" hidden="true"/>
    </xf>
    <xf numFmtId="164" fontId="15" fillId="0" borderId="0" xfId="0" applyFont="true" applyBorder="true" applyAlignment="true" applyProtection="true">
      <alignment horizontal="general" vertical="center" textRotation="0" wrapText="false" indent="0" shrinkToFit="false"/>
      <protection locked="true" hidden="true"/>
    </xf>
    <xf numFmtId="164" fontId="14" fillId="0" borderId="19" xfId="0" applyFont="true" applyBorder="true" applyAlignment="true" applyProtection="false">
      <alignment horizontal="general" vertical="center" textRotation="0" wrapText="false" indent="0" shrinkToFit="false"/>
      <protection locked="true" hidden="false"/>
    </xf>
    <xf numFmtId="164" fontId="14" fillId="0" borderId="26" xfId="0" applyFont="true" applyBorder="true" applyAlignment="true" applyProtection="false">
      <alignment horizontal="general" vertical="center" textRotation="0" wrapText="false" indent="0" shrinkToFit="false"/>
      <protection locked="true" hidden="false"/>
    </xf>
    <xf numFmtId="164" fontId="14" fillId="0" borderId="27" xfId="0" applyFont="true" applyBorder="true" applyAlignment="true" applyProtection="false">
      <alignment horizontal="general" vertical="center" textRotation="0" wrapText="false" indent="0" shrinkToFit="false"/>
      <protection locked="true" hidden="false"/>
    </xf>
    <xf numFmtId="171" fontId="15" fillId="4" borderId="0" xfId="0" applyFont="true" applyBorder="true" applyAlignment="true" applyProtection="true">
      <alignment horizontal="center" vertical="center" textRotation="0" wrapText="false" indent="0" shrinkToFit="false"/>
      <protection locked="false" hidden="true"/>
    </xf>
    <xf numFmtId="164" fontId="0" fillId="0" borderId="28" xfId="0" applyFont="false" applyBorder="true" applyAlignment="true" applyProtection="false">
      <alignment horizontal="general" vertical="center" textRotation="0" wrapText="false" indent="0" shrinkToFit="false"/>
      <protection locked="true" hidden="false"/>
    </xf>
    <xf numFmtId="164" fontId="10" fillId="0" borderId="29" xfId="0" applyFont="true" applyBorder="true" applyAlignment="true" applyProtection="true">
      <alignment horizontal="center" vertical="center" textRotation="0" wrapText="false" indent="0" shrinkToFit="false"/>
      <protection locked="true" hidden="true"/>
    </xf>
    <xf numFmtId="164" fontId="10" fillId="0" borderId="29" xfId="0" applyFont="true" applyBorder="true" applyAlignment="true" applyProtection="true">
      <alignment horizontal="general" vertical="center" textRotation="0" wrapText="false" indent="0" shrinkToFit="false"/>
      <protection locked="true" hidden="true"/>
    </xf>
    <xf numFmtId="164" fontId="15" fillId="0" borderId="30" xfId="0" applyFont="true" applyBorder="true" applyAlignment="true" applyProtection="true">
      <alignment horizontal="general" vertical="center" textRotation="0" wrapText="false" indent="0" shrinkToFit="false"/>
      <protection locked="true" hidden="true"/>
    </xf>
    <xf numFmtId="164" fontId="0"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70" fontId="0" fillId="0" borderId="0" xfId="0" applyFont="false" applyBorder="false" applyAlignment="true" applyProtection="false">
      <alignment horizontal="general" vertical="bottom" textRotation="0" wrapText="false" indent="0" shrinkToFit="false"/>
      <protection locked="true" hidden="false"/>
    </xf>
    <xf numFmtId="164" fontId="5" fillId="0" borderId="31" xfId="0" applyFont="true" applyBorder="true" applyAlignment="true" applyProtection="false">
      <alignment horizontal="center" vertical="center" textRotation="90" wrapText="true" indent="0" shrinkToFit="false"/>
      <protection locked="true" hidden="false"/>
    </xf>
    <xf numFmtId="170" fontId="0" fillId="0" borderId="0" xfId="0" applyFont="false" applyBorder="false" applyAlignment="true" applyProtection="false">
      <alignment horizontal="center" vertical="bottom" textRotation="0" wrapText="false" indent="0" shrinkToFit="false"/>
      <protection locked="true" hidden="false"/>
    </xf>
    <xf numFmtId="164" fontId="11" fillId="0" borderId="16" xfId="0" applyFont="true" applyBorder="true" applyAlignment="true" applyProtection="true">
      <alignment horizontal="center" vertical="center" textRotation="0" wrapText="false" indent="0" shrinkToFit="false"/>
      <protection locked="true" hidden="true"/>
    </xf>
    <xf numFmtId="164" fontId="7" fillId="2" borderId="16" xfId="0" applyFont="true" applyBorder="true" applyAlignment="true" applyProtection="true">
      <alignment horizontal="center" vertical="center" textRotation="0" wrapText="false" indent="0" shrinkToFit="false"/>
      <protection locked="false" hidden="false"/>
    </xf>
    <xf numFmtId="164" fontId="7" fillId="0" borderId="16" xfId="0" applyFont="true" applyBorder="true" applyAlignment="true" applyProtection="true">
      <alignment horizontal="center" vertical="center" textRotation="0" wrapText="false" indent="0" shrinkToFit="false"/>
      <protection locked="false" hidden="false"/>
    </xf>
    <xf numFmtId="164" fontId="7" fillId="0" borderId="17" xfId="0" applyFont="true" applyBorder="true" applyAlignment="true" applyProtection="true">
      <alignment horizontal="center" vertical="center" textRotation="0" wrapText="false" indent="0" shrinkToFit="false"/>
      <protection locked="false" hidden="false"/>
    </xf>
    <xf numFmtId="164" fontId="5" fillId="0" borderId="3" xfId="0" applyFont="true" applyBorder="true" applyAlignment="true" applyProtection="false">
      <alignment horizontal="center" vertical="center" textRotation="90" wrapText="true" indent="0" shrinkToFit="false"/>
      <protection locked="true" hidden="false"/>
    </xf>
    <xf numFmtId="164" fontId="0" fillId="0" borderId="3" xfId="0" applyFont="true" applyBorder="true" applyAlignment="true" applyProtection="true">
      <alignment horizontal="left" vertical="center" textRotation="0" wrapText="true" indent="0" shrinkToFit="false"/>
      <protection locked="true" hidden="true"/>
    </xf>
    <xf numFmtId="164" fontId="10" fillId="0" borderId="32" xfId="0" applyFont="true" applyBorder="true" applyAlignment="true" applyProtection="true">
      <alignment horizontal="center" vertical="center" textRotation="0" wrapText="true" indent="0" shrinkToFit="false"/>
      <protection locked="true" hidden="true"/>
    </xf>
    <xf numFmtId="164" fontId="0" fillId="0" borderId="29" xfId="0" applyFont="false" applyBorder="true" applyAlignment="true" applyProtection="false">
      <alignment horizontal="general" vertical="center" textRotation="0" wrapText="false" indent="0" shrinkToFit="false"/>
      <protection locked="true" hidden="false"/>
    </xf>
    <xf numFmtId="164" fontId="0" fillId="0" borderId="30" xfId="0" applyFont="false" applyBorder="true" applyAlignment="true" applyProtection="false">
      <alignment horizontal="general" vertical="center" textRotation="0" wrapText="false" indent="0" shrinkToFit="false"/>
      <protection locked="true" hidden="false"/>
    </xf>
    <xf numFmtId="164" fontId="4" fillId="0" borderId="6"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6" fillId="0" borderId="12" xfId="0" applyFont="true" applyBorder="true" applyAlignment="true" applyProtection="false">
      <alignment horizontal="center" vertical="center" textRotation="0" wrapText="false" indent="0" shrinkToFit="false"/>
      <protection locked="true" hidden="false"/>
    </xf>
    <xf numFmtId="164" fontId="5" fillId="0" borderId="14"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15" fillId="0" borderId="25" xfId="0" applyFont="true" applyBorder="tru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true">
      <alignment horizontal="center" vertical="center" textRotation="0" wrapText="false" indent="0" shrinkToFit="false"/>
      <protection locked="false" hidden="false"/>
    </xf>
    <xf numFmtId="164" fontId="7" fillId="2" borderId="12" xfId="0" applyFont="true" applyBorder="true" applyAlignment="true" applyProtection="true">
      <alignment horizontal="center" vertical="center" textRotation="0" wrapText="false" indent="0" shrinkToFit="false"/>
      <protection locked="false" hidden="false"/>
    </xf>
    <xf numFmtId="164" fontId="0" fillId="2" borderId="21" xfId="0" applyFont="true" applyBorder="true" applyAlignment="true" applyProtection="true">
      <alignment horizontal="center" vertical="center" textRotation="0" wrapText="false" indent="0" shrinkToFit="false"/>
      <protection locked="false" hidden="false"/>
    </xf>
    <xf numFmtId="164" fontId="7" fillId="2" borderId="14" xfId="0" applyFont="true" applyBorder="true" applyAlignment="true" applyProtection="true">
      <alignment horizontal="center" vertical="center" textRotation="0" wrapText="false" indent="0" shrinkToFit="false"/>
      <protection locked="false" hidden="false"/>
    </xf>
    <xf numFmtId="170" fontId="0" fillId="0" borderId="0" xfId="0" applyFont="false" applyBorder="false" applyAlignment="true" applyProtection="true">
      <alignment horizontal="center" vertical="center" textRotation="0" wrapText="false" indent="0" shrinkToFit="false"/>
      <protection locked="false" hidden="false"/>
    </xf>
    <xf numFmtId="164" fontId="15" fillId="0" borderId="25" xfId="0" applyFont="true" applyBorder="true" applyAlignment="true" applyProtection="true">
      <alignment horizontal="general" vertical="center" textRotation="0" wrapText="false" indent="0" shrinkToFit="false"/>
      <protection locked="true" hidden="true"/>
    </xf>
    <xf numFmtId="164" fontId="0" fillId="0" borderId="1" xfId="0" applyFont="true" applyBorder="true" applyAlignment="true" applyProtection="true">
      <alignment horizontal="center" vertical="center" textRotation="0" wrapText="true" indent="0" shrinkToFit="false"/>
      <protection locked="true" hidden="false"/>
    </xf>
    <xf numFmtId="171" fontId="0" fillId="0" borderId="0" xfId="0" applyFont="false" applyBorder="false" applyAlignment="true" applyProtection="true">
      <alignment horizontal="center" vertical="center" textRotation="0" wrapText="false" indent="0" shrinkToFit="false"/>
      <protection locked="false" hidden="false"/>
    </xf>
    <xf numFmtId="164" fontId="16" fillId="0" borderId="0" xfId="0" applyFont="true" applyBorder="false" applyAlignment="true" applyProtection="false">
      <alignment horizontal="general" vertical="center" textRotation="0" wrapText="false" indent="0" shrinkToFit="false"/>
      <protection locked="true" hidden="false"/>
    </xf>
    <xf numFmtId="164" fontId="6" fillId="0" borderId="15" xfId="0" applyFont="true" applyBorder="true" applyAlignment="true" applyProtection="true">
      <alignment horizontal="right" vertical="center" textRotation="0" wrapText="false" indent="0" shrinkToFit="false"/>
      <protection locked="true" hidden="true"/>
    </xf>
    <xf numFmtId="164" fontId="6" fillId="0" borderId="17" xfId="0" applyFont="true" applyBorder="true" applyAlignment="true" applyProtection="true">
      <alignment horizontal="center" vertical="center" textRotation="0" wrapText="false" indent="0" shrinkToFit="false"/>
      <protection locked="true" hidden="true"/>
    </xf>
    <xf numFmtId="164" fontId="16" fillId="0" borderId="0" xfId="0" applyFont="true" applyBorder="true" applyAlignment="true" applyProtection="false">
      <alignment horizontal="general" vertical="center" textRotation="0" wrapText="false" indent="0" shrinkToFit="false"/>
      <protection locked="true" hidden="false"/>
    </xf>
    <xf numFmtId="164" fontId="6" fillId="3" borderId="0" xfId="0" applyFont="true" applyBorder="true" applyAlignment="true" applyProtection="false">
      <alignment horizontal="right" vertical="center" textRotation="0" wrapText="false" indent="0" shrinkToFit="false"/>
      <protection locked="true" hidden="false"/>
    </xf>
    <xf numFmtId="164" fontId="7" fillId="3" borderId="0" xfId="0" applyFont="true" applyBorder="true" applyAlignment="true" applyProtection="false">
      <alignment horizontal="center" vertical="center" textRotation="0" wrapText="false" indent="0" shrinkToFit="false"/>
      <protection locked="true" hidden="false"/>
    </xf>
    <xf numFmtId="164" fontId="4" fillId="0" borderId="33" xfId="0" applyFont="true" applyBorder="true" applyAlignment="true" applyProtection="false">
      <alignment horizontal="center" vertical="center" textRotation="0" wrapText="false" indent="0" shrinkToFit="false"/>
      <protection locked="true" hidden="false"/>
    </xf>
    <xf numFmtId="164" fontId="4" fillId="0" borderId="34" xfId="0" applyFont="true" applyBorder="true" applyAlignment="true" applyProtection="false">
      <alignment horizontal="center" vertical="center" textRotation="0" wrapText="true" indent="0" shrinkToFit="false"/>
      <protection locked="true" hidden="false"/>
    </xf>
    <xf numFmtId="164" fontId="7" fillId="2" borderId="12" xfId="0" applyFont="true" applyBorder="true" applyAlignment="true" applyProtection="true">
      <alignment horizontal="left" vertical="center" textRotation="0" wrapText="false" indent="0" shrinkToFit="false"/>
      <protection locked="false" hidden="false"/>
    </xf>
    <xf numFmtId="164" fontId="0" fillId="0" borderId="0" xfId="0" applyFont="false" applyBorder="false" applyAlignment="true" applyProtection="false">
      <alignment horizontal="general" vertical="center" textRotation="0" wrapText="true" indent="0" shrinkToFit="false"/>
      <protection locked="true" hidden="false"/>
    </xf>
    <xf numFmtId="164" fontId="0" fillId="2" borderId="12" xfId="0" applyFont="true" applyBorder="true" applyAlignment="true" applyProtection="true">
      <alignment horizontal="left" vertical="center" textRotation="0" wrapText="false" indent="0" shrinkToFit="false"/>
      <protection locked="false" hidden="false"/>
    </xf>
    <xf numFmtId="164" fontId="0" fillId="0" borderId="35" xfId="0" applyFont="true" applyBorder="true" applyAlignment="true" applyProtection="false">
      <alignment horizontal="center" vertical="center" textRotation="0" wrapText="true" indent="0" shrinkToFit="false"/>
      <protection locked="true" hidden="false"/>
    </xf>
    <xf numFmtId="165" fontId="0" fillId="0" borderId="5" xfId="0" applyFont="true" applyBorder="true" applyAlignment="true" applyProtection="false">
      <alignment horizontal="left" vertical="center" textRotation="0" wrapText="false" indent="0" shrinkToFit="false"/>
      <protection locked="true" hidden="false"/>
    </xf>
    <xf numFmtId="164" fontId="0" fillId="0" borderId="7" xfId="0" applyFont="false" applyBorder="true" applyAlignment="true" applyProtection="false">
      <alignment horizontal="general" vertical="center" textRotation="0" wrapText="false" indent="0" shrinkToFit="false"/>
      <protection locked="true" hidden="false"/>
    </xf>
    <xf numFmtId="164" fontId="5" fillId="0" borderId="15" xfId="0" applyFont="true" applyBorder="true" applyAlignment="true" applyProtection="false">
      <alignment horizontal="right" vertical="center" textRotation="0" wrapText="false" indent="0" shrinkToFit="false"/>
      <protection locked="true" hidden="false"/>
    </xf>
    <xf numFmtId="164" fontId="0" fillId="3" borderId="36" xfId="0" applyFont="false" applyBorder="true" applyAlignment="true" applyProtection="false">
      <alignment horizontal="general" vertical="center" textRotation="0" wrapText="false" indent="0" shrinkToFit="false"/>
      <protection locked="true" hidden="false"/>
    </xf>
    <xf numFmtId="164" fontId="0" fillId="0" borderId="37" xfId="0" applyFont="false" applyBorder="true" applyAlignment="true" applyProtection="false">
      <alignment horizontal="general" vertical="center" textRotation="0" wrapText="false" indent="0" shrinkToFit="false"/>
      <protection locked="true" hidden="false"/>
    </xf>
    <xf numFmtId="164" fontId="0" fillId="0" borderId="38" xfId="0" applyFont="true" applyBorder="true" applyAlignment="true" applyProtection="false">
      <alignment horizontal="general" vertical="center" textRotation="0" wrapText="true" indent="0" shrinkToFit="false"/>
      <protection locked="true" hidden="false"/>
    </xf>
    <xf numFmtId="165" fontId="0" fillId="0" borderId="39" xfId="0" applyFont="true" applyBorder="true" applyAlignment="true" applyProtection="false">
      <alignment horizontal="left" vertical="center" textRotation="0" wrapText="false" indent="0" shrinkToFit="false"/>
      <protection locked="true" hidden="false"/>
    </xf>
    <xf numFmtId="164" fontId="0" fillId="0" borderId="40" xfId="0" applyFont="false" applyBorder="true" applyAlignment="true" applyProtection="false">
      <alignment horizontal="general" vertical="center" textRotation="0" wrapText="false" indent="0" shrinkToFit="false"/>
      <protection locked="true" hidden="false"/>
    </xf>
    <xf numFmtId="164" fontId="0" fillId="3" borderId="5" xfId="0" applyFont="false" applyBorder="true" applyAlignment="true" applyProtection="false">
      <alignment horizontal="general" vertical="center" textRotation="0" wrapText="false" indent="0" shrinkToFit="false"/>
      <protection locked="true" hidden="false"/>
    </xf>
    <xf numFmtId="164" fontId="4" fillId="0" borderId="41" xfId="0" applyFont="true" applyBorder="true" applyAlignment="true" applyProtection="false">
      <alignment horizontal="center" vertical="center" textRotation="0" wrapText="false" indent="0" shrinkToFit="false"/>
      <protection locked="true" hidden="false"/>
    </xf>
    <xf numFmtId="164" fontId="0" fillId="3" borderId="7" xfId="0" applyFont="false" applyBorder="true" applyAlignment="true" applyProtection="false">
      <alignment horizontal="general" vertical="center" textRotation="0" wrapText="false" indent="0" shrinkToFit="false"/>
      <protection locked="true" hidden="false"/>
    </xf>
    <xf numFmtId="164" fontId="7" fillId="0" borderId="29" xfId="0" applyFont="true" applyBorder="true" applyAlignment="true" applyProtection="false">
      <alignment horizontal="center" vertical="center" textRotation="0" wrapText="true" indent="0" shrinkToFit="false"/>
      <protection locked="true" hidden="false"/>
    </xf>
    <xf numFmtId="172" fontId="7" fillId="0" borderId="0" xfId="0" applyFont="true" applyBorder="true" applyAlignment="true" applyProtection="false">
      <alignment horizontal="general" vertical="center" textRotation="0" wrapText="false" indent="0" shrinkToFit="false"/>
      <protection locked="true" hidden="false"/>
    </xf>
    <xf numFmtId="172" fontId="0" fillId="0" borderId="29" xfId="0" applyFont="true" applyBorder="true" applyAlignment="true" applyProtection="true">
      <alignment horizontal="center" vertical="center" textRotation="0" wrapText="false" indent="0" shrinkToFit="false"/>
      <protection locked="false" hidden="false"/>
    </xf>
    <xf numFmtId="164" fontId="0" fillId="0" borderId="0" xfId="0" applyFont="false" applyBorder="true" applyAlignment="true" applyProtection="false">
      <alignment horizontal="center" vertical="center" textRotation="0" wrapText="false" indent="0" shrinkToFit="false"/>
      <protection locked="true" hidden="false"/>
    </xf>
    <xf numFmtId="164" fontId="7" fillId="0" borderId="22" xfId="0" applyFont="true" applyBorder="true" applyAlignment="true" applyProtection="false">
      <alignment horizontal="center" vertical="center" textRotation="0" wrapText="true" indent="0" shrinkToFit="false"/>
      <protection locked="true" hidden="false"/>
    </xf>
    <xf numFmtId="164" fontId="7" fillId="0" borderId="22"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false">
      <alignment horizontal="general" vertical="center" textRotation="0" wrapText="true" indent="0" shrinkToFit="false"/>
      <protection locked="true" hidden="false"/>
    </xf>
    <xf numFmtId="164" fontId="0" fillId="0" borderId="39" xfId="0" applyFont="false" applyBorder="true" applyAlignment="true" applyProtection="false">
      <alignment horizontal="general" vertical="center" textRotation="0" wrapText="false" indent="0" shrinkToFit="false"/>
      <protection locked="true" hidden="false"/>
    </xf>
    <xf numFmtId="164" fontId="0" fillId="0" borderId="32" xfId="0" applyFont="false" applyBorder="true" applyAlignment="true" applyProtection="false">
      <alignment horizontal="general" vertical="center" textRotation="0" wrapText="false" indent="0" shrinkToFit="false"/>
      <protection locked="true" hidden="false"/>
    </xf>
    <xf numFmtId="164" fontId="0" fillId="0" borderId="40" xfId="0" applyFont="true" applyBorder="true" applyAlignment="true" applyProtection="false">
      <alignment horizontal="general" vertical="center" textRotation="0" wrapText="true" indent="0" shrinkToFit="false"/>
      <protection locked="true" hidden="false"/>
    </xf>
    <xf numFmtId="164" fontId="17" fillId="0" borderId="0"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false" applyProtection="true">
      <alignment horizontal="general" vertical="center" textRotation="0" wrapText="false" indent="0" shrinkToFit="false"/>
      <protection locked="false" hidden="false"/>
    </xf>
    <xf numFmtId="164" fontId="0" fillId="0" borderId="0" xfId="0" applyFont="false" applyBorder="false" applyAlignment="true" applyProtection="true">
      <alignment horizontal="general" vertical="bottom" textRotation="0" wrapText="false" indent="0" shrinkToFit="false"/>
      <protection locked="false" hidden="false"/>
    </xf>
    <xf numFmtId="164" fontId="0" fillId="0" borderId="3" xfId="0" applyFont="false" applyBorder="true" applyAlignment="true" applyProtection="false">
      <alignment horizontal="general" vertical="center" textRotation="0" wrapText="false" indent="0" shrinkToFit="false"/>
      <protection locked="true" hidden="false"/>
    </xf>
    <xf numFmtId="164" fontId="0" fillId="0" borderId="4" xfId="0" applyFont="false" applyBorder="tru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true">
      <alignment horizontal="center" vertical="center" textRotation="0" wrapText="false" indent="0" shrinkToFit="false"/>
      <protection locked="true" hidden="true"/>
    </xf>
    <xf numFmtId="164" fontId="6" fillId="0" borderId="8"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true" applyAlignment="true" applyProtection="false">
      <alignment horizontal="center" vertical="center" textRotation="0" wrapText="true" indent="0" shrinkToFit="false"/>
      <protection locked="true" hidden="false"/>
    </xf>
    <xf numFmtId="164" fontId="8" fillId="0" borderId="9" xfId="0" applyFont="true" applyBorder="true" applyAlignment="true" applyProtection="true">
      <alignment horizontal="left" vertical="center" textRotation="0" wrapText="false" indent="0" shrinkToFit="false"/>
      <protection locked="true" hidden="true"/>
    </xf>
    <xf numFmtId="164" fontId="7" fillId="2" borderId="10" xfId="0" applyFont="true" applyBorder="true" applyAlignment="true" applyProtection="true">
      <alignment horizontal="left" vertical="center" textRotation="0" wrapText="false" indent="0" shrinkToFit="false"/>
      <protection locked="true" hidden="true"/>
    </xf>
    <xf numFmtId="164" fontId="6" fillId="0" borderId="10" xfId="0" applyFont="true" applyBorder="true" applyAlignment="true" applyProtection="true">
      <alignment horizontal="center" vertical="center" textRotation="0" wrapText="false" indent="0" shrinkToFit="false"/>
      <protection locked="true" hidden="true"/>
    </xf>
    <xf numFmtId="164" fontId="7" fillId="2" borderId="11" xfId="0" applyFont="true" applyBorder="true" applyAlignment="true" applyProtection="true">
      <alignment horizontal="center" vertical="center" textRotation="0" wrapText="false" indent="0" shrinkToFit="false"/>
      <protection locked="true" hidden="true"/>
    </xf>
    <xf numFmtId="164" fontId="6" fillId="0" borderId="0" xfId="0" applyFont="true" applyBorder="true" applyAlignment="true" applyProtection="true">
      <alignment horizontal="left" vertical="center" textRotation="0" wrapText="false" indent="0" shrinkToFit="false"/>
      <protection locked="true" hidden="true"/>
    </xf>
    <xf numFmtId="164" fontId="6" fillId="0" borderId="0" xfId="0" applyFont="true" applyBorder="true" applyAlignment="true" applyProtection="true">
      <alignment horizontal="center" vertical="center" textRotation="0" wrapText="false" indent="0" shrinkToFit="false"/>
      <protection locked="true" hidden="true"/>
    </xf>
    <xf numFmtId="164" fontId="8" fillId="0" borderId="0" xfId="0" applyFont="true" applyBorder="true" applyAlignment="true" applyProtection="true">
      <alignment horizontal="left" vertical="center" textRotation="0" wrapText="false" indent="0" shrinkToFit="false"/>
      <protection locked="true" hidden="true"/>
    </xf>
    <xf numFmtId="164" fontId="6" fillId="3" borderId="0" xfId="0" applyFont="true" applyBorder="true" applyAlignment="true" applyProtection="true">
      <alignment horizontal="center" vertical="center" textRotation="0" wrapText="false" indent="0" shrinkToFit="false"/>
      <protection locked="true" hidden="true"/>
    </xf>
    <xf numFmtId="164" fontId="6" fillId="0" borderId="6" xfId="0" applyFont="true" applyBorder="true" applyAlignment="true" applyProtection="true">
      <alignment horizontal="center" vertical="center" textRotation="0" wrapText="false" indent="0" shrinkToFit="false"/>
      <protection locked="true" hidden="true"/>
    </xf>
    <xf numFmtId="164" fontId="6" fillId="0" borderId="12" xfId="0" applyFont="true" applyBorder="true" applyAlignment="true" applyProtection="true">
      <alignment horizontal="left" vertical="center" textRotation="0" wrapText="false" indent="0" shrinkToFit="false"/>
      <protection locked="true" hidden="true"/>
    </xf>
    <xf numFmtId="165" fontId="7" fillId="2" borderId="14" xfId="0" applyFont="true" applyBorder="true" applyAlignment="true" applyProtection="true">
      <alignment horizontal="left" vertical="center" textRotation="0" wrapText="false" indent="0" shrinkToFit="false"/>
      <protection locked="true" hidden="true"/>
    </xf>
    <xf numFmtId="165" fontId="0" fillId="0" borderId="0" xfId="0" applyFont="false" applyBorder="false" applyAlignment="true" applyProtection="false">
      <alignment horizontal="general" vertical="center" textRotation="0" wrapText="false" indent="0" shrinkToFit="false"/>
      <protection locked="true" hidden="false"/>
    </xf>
    <xf numFmtId="164" fontId="6" fillId="0" borderId="19" xfId="0" applyFont="true" applyBorder="true" applyAlignment="true" applyProtection="true">
      <alignment horizontal="left" vertical="center" textRotation="0" wrapText="false" indent="0" shrinkToFit="false"/>
      <protection locked="true" hidden="true"/>
    </xf>
    <xf numFmtId="165" fontId="7" fillId="2" borderId="42" xfId="0" applyFont="true" applyBorder="true" applyAlignment="true" applyProtection="true">
      <alignment horizontal="left" vertical="center" textRotation="0" wrapText="false" indent="0" shrinkToFit="false"/>
      <protection locked="true" hidden="true"/>
    </xf>
    <xf numFmtId="164" fontId="6" fillId="0" borderId="42" xfId="0" applyFont="true" applyBorder="true" applyAlignment="true" applyProtection="true">
      <alignment horizontal="center" vertical="center" textRotation="0" wrapText="false" indent="0" shrinkToFit="false"/>
      <protection locked="true" hidden="true"/>
    </xf>
    <xf numFmtId="164" fontId="7" fillId="2" borderId="14" xfId="0" applyFont="true" applyBorder="true" applyAlignment="true" applyProtection="true">
      <alignment horizontal="center" vertical="center" textRotation="0" wrapText="false" indent="0" shrinkToFit="false"/>
      <protection locked="true" hidden="true"/>
    </xf>
    <xf numFmtId="166" fontId="0" fillId="2" borderId="43" xfId="0" applyFont="true" applyBorder="true" applyAlignment="true" applyProtection="true">
      <alignment horizontal="center" vertical="center" textRotation="0" wrapText="true" indent="0" shrinkToFit="false"/>
      <protection locked="true" hidden="true"/>
    </xf>
    <xf numFmtId="164" fontId="6" fillId="0" borderId="13" xfId="0" applyFont="true" applyBorder="true" applyAlignment="true" applyProtection="true">
      <alignment horizontal="center" vertical="center" textRotation="0" wrapText="false" indent="0" shrinkToFit="false"/>
      <protection locked="true" hidden="true"/>
    </xf>
    <xf numFmtId="165" fontId="9" fillId="2" borderId="14" xfId="20" applyFont="false" applyBorder="true" applyAlignment="true" applyProtection="true">
      <alignment horizontal="center" vertical="center" textRotation="0" wrapText="true" indent="0" shrinkToFit="false"/>
      <protection locked="true" hidden="true"/>
    </xf>
    <xf numFmtId="164" fontId="13" fillId="0" borderId="0" xfId="0" applyFont="true" applyBorder="false" applyAlignment="true" applyProtection="true">
      <alignment horizontal="general" vertical="center" textRotation="0" wrapText="false" indent="0" shrinkToFit="false"/>
      <protection locked="true" hidden="true"/>
    </xf>
    <xf numFmtId="164" fontId="13" fillId="0" borderId="0" xfId="0" applyFont="true" applyBorder="false" applyAlignment="true" applyProtection="true">
      <alignment horizontal="center" vertical="center" textRotation="0" wrapText="false" indent="0" shrinkToFit="false"/>
      <protection locked="true" hidden="true"/>
    </xf>
    <xf numFmtId="164" fontId="6" fillId="0" borderId="15" xfId="0" applyFont="true" applyBorder="true" applyAlignment="true" applyProtection="true">
      <alignment horizontal="left" vertical="center" textRotation="0" wrapText="false" indent="0" shrinkToFit="false"/>
      <protection locked="true" hidden="true"/>
    </xf>
    <xf numFmtId="164" fontId="6" fillId="2" borderId="16" xfId="0" applyFont="true" applyBorder="true" applyAlignment="true" applyProtection="true">
      <alignment horizontal="center" vertical="center" textRotation="0" wrapText="false" indent="0" shrinkToFit="false"/>
      <protection locked="true" hidden="true"/>
    </xf>
    <xf numFmtId="164" fontId="6" fillId="0" borderId="16" xfId="0" applyFont="true" applyBorder="true" applyAlignment="true" applyProtection="true">
      <alignment horizontal="left" vertical="center" textRotation="0" wrapText="false" indent="0" shrinkToFit="false"/>
      <protection locked="true" hidden="true"/>
    </xf>
    <xf numFmtId="164" fontId="6" fillId="0" borderId="44" xfId="0" applyFont="true" applyBorder="true" applyAlignment="true" applyProtection="true">
      <alignment horizontal="left" vertical="center" textRotation="0" wrapText="false" indent="0" shrinkToFit="false"/>
      <protection locked="true" hidden="true"/>
    </xf>
    <xf numFmtId="164" fontId="6" fillId="3" borderId="44" xfId="0" applyFont="true" applyBorder="true" applyAlignment="true" applyProtection="true">
      <alignment horizontal="left" vertical="center" textRotation="0" wrapText="false" indent="0" shrinkToFit="false"/>
      <protection locked="true" hidden="true"/>
    </xf>
    <xf numFmtId="164" fontId="6" fillId="0" borderId="45" xfId="0" applyFont="true" applyBorder="true" applyAlignment="true" applyProtection="true">
      <alignment horizontal="left" vertical="center" textRotation="0" wrapText="false" indent="0" shrinkToFit="false"/>
      <protection locked="true" hidden="true"/>
    </xf>
    <xf numFmtId="164" fontId="5" fillId="0" borderId="46" xfId="0" applyFont="true" applyBorder="true" applyAlignment="true" applyProtection="true">
      <alignment horizontal="left" vertical="center" textRotation="0" wrapText="true" indent="0" shrinkToFit="false"/>
      <protection locked="true" hidden="true"/>
    </xf>
    <xf numFmtId="164" fontId="5" fillId="0" borderId="6" xfId="0" applyFont="true" applyBorder="true" applyAlignment="true" applyProtection="false">
      <alignment horizontal="center" vertical="center" textRotation="0" wrapText="true" indent="0" shrinkToFit="false"/>
      <protection locked="true" hidden="false"/>
    </xf>
    <xf numFmtId="164" fontId="7" fillId="2" borderId="17" xfId="0" applyFont="true" applyBorder="true" applyAlignment="true" applyProtection="true">
      <alignment horizontal="center" vertical="center" textRotation="0" wrapText="false" indent="0" shrinkToFit="false"/>
      <protection locked="false" hidden="false"/>
    </xf>
    <xf numFmtId="164" fontId="5" fillId="0" borderId="0" xfId="0" applyFont="true" applyBorder="true" applyAlignment="true" applyProtection="false">
      <alignment horizontal="general" vertical="center" textRotation="90" wrapText="true" indent="0" shrinkToFit="false"/>
      <protection locked="true" hidden="false"/>
    </xf>
    <xf numFmtId="164" fontId="0" fillId="0" borderId="18" xfId="0" applyFont="true" applyBorder="true" applyAlignment="true" applyProtection="true">
      <alignment horizontal="left" vertical="center" textRotation="0" wrapText="true" indent="0" shrinkToFit="false"/>
      <protection locked="true" hidden="true"/>
    </xf>
    <xf numFmtId="164" fontId="6" fillId="0" borderId="35" xfId="0" applyFont="true" applyBorder="true" applyAlignment="true" applyProtection="false">
      <alignment horizontal="center" vertical="center" textRotation="0" wrapText="true" indent="0" shrinkToFit="false"/>
      <protection locked="true" hidden="false"/>
    </xf>
    <xf numFmtId="164" fontId="6" fillId="0" borderId="20" xfId="0" applyFont="true" applyBorder="true" applyAlignment="true" applyProtection="false">
      <alignment horizontal="center" vertical="center" textRotation="0" wrapText="false" indent="0" shrinkToFit="false"/>
      <protection locked="true" hidden="false"/>
    </xf>
    <xf numFmtId="164" fontId="0" fillId="0" borderId="47" xfId="0" applyFont="true" applyBorder="true" applyAlignment="true" applyProtection="false">
      <alignment horizontal="general" vertical="center" textRotation="0" wrapText="true" indent="0" shrinkToFit="false"/>
      <protection locked="true" hidden="false"/>
    </xf>
    <xf numFmtId="164" fontId="7" fillId="2" borderId="13" xfId="0" applyFont="true" applyBorder="true" applyAlignment="true" applyProtection="true">
      <alignment horizontal="left" vertical="center" textRotation="0" wrapText="false" indent="0" shrinkToFit="false"/>
      <protection locked="false" hidden="false"/>
    </xf>
    <xf numFmtId="164" fontId="18" fillId="2" borderId="48" xfId="0" applyFont="true" applyBorder="true" applyAlignment="true" applyProtection="true">
      <alignment horizontal="center" vertical="center" textRotation="0" wrapText="false" indent="0" shrinkToFit="false"/>
      <protection locked="false" hidden="false"/>
    </xf>
    <xf numFmtId="164" fontId="6" fillId="0" borderId="7" xfId="0" applyFont="true" applyBorder="true" applyAlignment="tru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0" fillId="0" borderId="0" xfId="0" applyFont="false" applyBorder="true" applyAlignment="true" applyProtection="true">
      <alignment horizontal="center" vertical="center" textRotation="0" wrapText="true" indent="0" shrinkToFit="false"/>
      <protection locked="tru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0" fillId="0" borderId="0" xfId="0" applyFont="false" applyBorder="false" applyAlignment="false" applyProtection="true">
      <alignment horizontal="general" vertical="center" textRotation="0" wrapText="false" indent="0" shrinkToFit="false"/>
      <protection locked="true" hidden="false"/>
    </xf>
    <xf numFmtId="164" fontId="13" fillId="0" borderId="0"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false" applyAlignment="true" applyProtection="true">
      <alignment horizontal="center" vertical="center" textRotation="0" wrapText="false" indent="0" shrinkToFit="false"/>
      <protection locked="true" hidden="false"/>
    </xf>
    <xf numFmtId="164" fontId="7" fillId="2" borderId="49" xfId="0" applyFont="true" applyBorder="true" applyAlignment="true" applyProtection="true">
      <alignment horizontal="center" vertical="center" textRotation="0" wrapText="false" indent="0" shrinkToFit="false"/>
      <protection locked="false" hidden="false"/>
    </xf>
    <xf numFmtId="164" fontId="6" fillId="3" borderId="12" xfId="0" applyFont="true" applyBorder="true" applyAlignment="true" applyProtection="false">
      <alignment horizontal="right" vertical="center" textRotation="0" wrapText="false" indent="0" shrinkToFit="false"/>
      <protection locked="true" hidden="false"/>
    </xf>
    <xf numFmtId="164" fontId="6" fillId="3" borderId="14" xfId="0" applyFont="true" applyBorder="true" applyAlignment="true" applyProtection="true">
      <alignment horizontal="center" vertical="center" textRotation="0" wrapText="false" indent="0" shrinkToFit="false"/>
      <protection locked="true" hidden="true"/>
    </xf>
    <xf numFmtId="164" fontId="6" fillId="3" borderId="15" xfId="0" applyFont="true" applyBorder="true" applyAlignment="true" applyProtection="false">
      <alignment horizontal="right" vertical="center" textRotation="0" wrapText="false" indent="0" shrinkToFit="false"/>
      <protection locked="true" hidden="false"/>
    </xf>
    <xf numFmtId="164" fontId="6" fillId="3" borderId="17" xfId="0" applyFont="true" applyBorder="true" applyAlignment="true" applyProtection="true">
      <alignment horizontal="center" vertical="center" textRotation="0" wrapText="false" indent="0" shrinkToFit="false"/>
      <protection locked="true" hidden="true"/>
    </xf>
    <xf numFmtId="164" fontId="0" fillId="3" borderId="39" xfId="0" applyFont="false" applyBorder="true" applyAlignment="true" applyProtection="false">
      <alignment horizontal="general" vertical="center" textRotation="0" wrapText="false" indent="0" shrinkToFit="false"/>
      <protection locked="true" hidden="false"/>
    </xf>
    <xf numFmtId="164" fontId="6" fillId="3" borderId="32" xfId="0" applyFont="true" applyBorder="true" applyAlignment="true" applyProtection="false">
      <alignment horizontal="right" vertical="center" textRotation="0" wrapText="false" indent="0" shrinkToFit="false"/>
      <protection locked="true" hidden="false"/>
    </xf>
    <xf numFmtId="164" fontId="6" fillId="3" borderId="32" xfId="0" applyFont="true" applyBorder="true" applyAlignment="true" applyProtection="true">
      <alignment horizontal="center" vertical="center" textRotation="0" wrapText="false" indent="0" shrinkToFit="false"/>
      <protection locked="true" hidden="true"/>
    </xf>
    <xf numFmtId="164" fontId="0" fillId="3" borderId="2" xfId="0" applyFont="false" applyBorder="true" applyAlignment="true" applyProtection="false">
      <alignment horizontal="general" vertical="center" textRotation="0" wrapText="false" indent="0" shrinkToFit="false"/>
      <protection locked="true" hidden="false"/>
    </xf>
    <xf numFmtId="164" fontId="0" fillId="0" borderId="4" xfId="0" applyFont="true" applyBorder="true" applyAlignment="true" applyProtection="false">
      <alignment horizontal="general" vertical="center" textRotation="0" wrapText="true" indent="0" shrinkToFit="false"/>
      <protection locked="true" hidden="false"/>
    </xf>
    <xf numFmtId="164" fontId="0" fillId="0" borderId="0" xfId="0" applyFont="false" applyBorder="true" applyAlignment="true" applyProtection="true">
      <alignment horizontal="general" vertical="center" textRotation="0" wrapText="false" indent="0" shrinkToFit="false"/>
      <protection locked="true" hidden="false"/>
    </xf>
    <xf numFmtId="164" fontId="5" fillId="0" borderId="34" xfId="0" applyFont="true" applyBorder="true" applyAlignment="true" applyProtection="false">
      <alignment horizontal="center" vertical="center" textRotation="0" wrapText="true" indent="0" shrinkToFit="false"/>
      <protection locked="true" hidden="false"/>
    </xf>
    <xf numFmtId="165" fontId="0" fillId="0" borderId="0" xfId="0" applyFont="false" applyBorder="true" applyAlignment="true" applyProtection="false">
      <alignment horizontal="left" vertical="center" textRotation="0" wrapText="false" indent="0" shrinkToFit="false"/>
      <protection locked="true" hidden="false"/>
    </xf>
    <xf numFmtId="165" fontId="0" fillId="0" borderId="7" xfId="0" applyFont="false" applyBorder="true" applyAlignment="true" applyProtection="false">
      <alignment horizontal="left" vertical="center" textRotation="0" wrapText="false" indent="0" shrinkToFit="false"/>
      <protection locked="true" hidden="false"/>
    </xf>
    <xf numFmtId="165" fontId="0" fillId="0" borderId="32" xfId="0" applyFont="false" applyBorder="true" applyAlignment="true" applyProtection="false">
      <alignment horizontal="left" vertical="center" textRotation="0" wrapText="false" indent="0" shrinkToFit="false"/>
      <protection locked="true" hidden="false"/>
    </xf>
    <xf numFmtId="165" fontId="0" fillId="0" borderId="40" xfId="0" applyFont="false" applyBorder="true" applyAlignment="true" applyProtection="false">
      <alignment horizontal="left" vertical="center" textRotation="0" wrapText="false" indent="0" shrinkToFit="false"/>
      <protection locked="true" hidden="false"/>
    </xf>
    <xf numFmtId="164" fontId="0" fillId="0" borderId="50" xfId="0" applyFont="false" applyBorder="true" applyAlignment="true" applyProtection="false">
      <alignment horizontal="general" vertical="center" textRotation="0" wrapText="false" indent="0" shrinkToFit="false"/>
      <protection locked="true" hidden="false"/>
    </xf>
    <xf numFmtId="164" fontId="0" fillId="0" borderId="51" xfId="0" applyFont="false" applyBorder="true" applyAlignment="tru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right" vertical="center" textRotation="0" wrapText="false" indent="0" shrinkToFit="false"/>
      <protection locked="true" hidden="false"/>
    </xf>
    <xf numFmtId="164" fontId="19" fillId="0" borderId="18" xfId="0" applyFont="true" applyBorder="true" applyAlignment="true" applyProtection="true">
      <alignment horizontal="center" vertical="center" textRotation="0" wrapText="true" indent="0" shrinkToFit="false"/>
      <protection locked="true" hidden="true"/>
    </xf>
    <xf numFmtId="164" fontId="5" fillId="0" borderId="9" xfId="0" applyFont="true" applyBorder="true" applyAlignment="true" applyProtection="false">
      <alignment horizontal="center" vertical="center" textRotation="0" wrapText="false" indent="0" shrinkToFit="false"/>
      <protection locked="true" hidden="false"/>
    </xf>
    <xf numFmtId="164" fontId="6" fillId="3" borderId="11" xfId="0" applyFont="true" applyBorder="true" applyAlignment="true" applyProtection="true">
      <alignment horizontal="center" vertical="center" textRotation="0" wrapText="true" indent="0" shrinkToFit="false"/>
      <protection locked="true" hidden="true"/>
    </xf>
    <xf numFmtId="164" fontId="10" fillId="0" borderId="3" xfId="0" applyFont="true" applyBorder="true" applyAlignment="true" applyProtection="true">
      <alignment horizontal="center" vertical="center" textRotation="0" wrapText="true" indent="0" shrinkToFit="false"/>
      <protection locked="true" hidden="true"/>
    </xf>
    <xf numFmtId="164" fontId="10" fillId="0" borderId="0" xfId="0" applyFont="true" applyBorder="true" applyAlignment="true" applyProtection="true">
      <alignment horizontal="center" vertical="center" textRotation="0" wrapText="true" indent="0" shrinkToFit="false"/>
      <protection locked="true" hidden="true"/>
    </xf>
    <xf numFmtId="164" fontId="0" fillId="0" borderId="29" xfId="0" applyFont="false" applyBorder="true" applyAlignment="true" applyProtection="true">
      <alignment horizontal="center" vertical="center" textRotation="0" wrapText="false" indent="0" shrinkToFit="false"/>
      <protection locked="true" hidden="false"/>
    </xf>
    <xf numFmtId="164" fontId="0" fillId="0" borderId="22" xfId="0" applyFont="true" applyBorder="true" applyAlignment="true" applyProtection="false">
      <alignment horizontal="center" vertical="center" textRotation="0" wrapText="false" indent="0" shrinkToFit="false"/>
      <protection locked="true" hidden="false"/>
    </xf>
    <xf numFmtId="164" fontId="7" fillId="0" borderId="22" xfId="0" applyFont="true" applyBorder="true" applyAlignment="true" applyProtection="false">
      <alignment horizontal="general" vertical="center" textRotation="0" wrapText="false" indent="0" shrinkToFit="false"/>
      <protection locked="true" hidden="false"/>
    </xf>
    <xf numFmtId="164" fontId="5" fillId="0" borderId="6" xfId="0" applyFont="true" applyBorder="true" applyAlignment="true" applyProtection="false">
      <alignment horizontal="center" vertical="center" textRotation="0" wrapText="false" indent="0" shrinkToFit="false"/>
      <protection locked="true" hidden="false"/>
    </xf>
    <xf numFmtId="164" fontId="0" fillId="0" borderId="20" xfId="0" applyFont="true" applyBorder="true" applyAlignment="true" applyProtection="true">
      <alignment horizontal="center" vertical="center" textRotation="0" wrapText="false" indent="0" shrinkToFit="false"/>
      <protection locked="false" hidden="false"/>
    </xf>
    <xf numFmtId="164" fontId="5" fillId="0" borderId="31" xfId="0" applyFont="true" applyBorder="true" applyAlignment="true" applyProtection="false">
      <alignment horizontal="center" vertical="center" textRotation="0" wrapText="false" indent="0" shrinkToFit="false"/>
      <protection locked="true" hidden="false"/>
    </xf>
    <xf numFmtId="164" fontId="18" fillId="0" borderId="0" xfId="0" applyFont="true" applyBorder="true" applyAlignment="true" applyProtection="false">
      <alignment horizontal="general" vertical="center" textRotation="0" wrapText="true" indent="0" shrinkToFit="false"/>
      <protection locked="true" hidden="false"/>
    </xf>
    <xf numFmtId="164" fontId="18" fillId="0" borderId="7" xfId="0" applyFont="true" applyBorder="true" applyAlignment="true" applyProtection="false">
      <alignment horizontal="general" vertical="center" textRotation="0" wrapText="tru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5" fillId="5" borderId="0" xfId="0" applyFont="true" applyBorder="true" applyAlignment="true" applyProtection="true">
      <alignment horizontal="center" vertical="center" textRotation="0" wrapText="false" indent="0" shrinkToFit="false"/>
      <protection locked="true" hidden="false"/>
    </xf>
    <xf numFmtId="164" fontId="20" fillId="0" borderId="0" xfId="0" applyFont="true" applyBorder="true" applyAlignment="true" applyProtection="false">
      <alignment horizontal="general" vertical="center" textRotation="0" wrapText="true" indent="0" shrinkToFit="false"/>
      <protection locked="true" hidden="false"/>
    </xf>
    <xf numFmtId="164" fontId="18" fillId="0" borderId="0" xfId="0" applyFont="true" applyBorder="true" applyAlignment="true" applyProtection="false">
      <alignment horizontal="center" vertical="center" textRotation="0" wrapText="false" indent="0" shrinkToFit="false"/>
      <protection locked="true" hidden="false"/>
    </xf>
    <xf numFmtId="164" fontId="0" fillId="3" borderId="29" xfId="0" applyFont="true" applyBorder="true" applyAlignment="true" applyProtection="false">
      <alignment horizontal="center" vertical="center" textRotation="0" wrapText="true" indent="0" shrinkToFit="false"/>
      <protection locked="true" hidden="false"/>
    </xf>
    <xf numFmtId="164" fontId="0" fillId="3" borderId="7" xfId="0" applyFont="true" applyBorder="true" applyAlignment="true" applyProtection="false">
      <alignment horizontal="general" vertical="center" textRotation="0" wrapText="true" indent="0" shrinkToFit="false"/>
      <protection locked="true" hidden="false"/>
    </xf>
    <xf numFmtId="164" fontId="18" fillId="0" borderId="0" xfId="0" applyFont="true" applyBorder="true" applyAlignment="true" applyProtection="false">
      <alignment horizontal="center" vertical="center" textRotation="0" wrapText="true" indent="0" shrinkToFit="false"/>
      <protection locked="true" hidden="false"/>
    </xf>
    <xf numFmtId="164" fontId="12" fillId="0" borderId="32" xfId="0" applyFont="true" applyBorder="true" applyAlignment="true" applyProtection="false">
      <alignment horizontal="center" vertical="center" textRotation="0" wrapText="true" indent="0" shrinkToFit="false"/>
      <protection locked="true" hidden="false"/>
    </xf>
    <xf numFmtId="164" fontId="0" fillId="3" borderId="22" xfId="0" applyFont="true" applyBorder="true" applyAlignment="true" applyProtection="false">
      <alignment horizontal="center" vertical="center" textRotation="0" wrapText="true" indent="0" shrinkToFit="false"/>
      <protection locked="true" hidden="false"/>
    </xf>
    <xf numFmtId="164" fontId="12" fillId="0" borderId="32" xfId="0" applyFont="true" applyBorder="true" applyAlignment="true" applyProtection="false">
      <alignment horizontal="general" vertical="center" textRotation="0" wrapText="true" indent="0" shrinkToFit="false"/>
      <protection locked="true" hidden="false"/>
    </xf>
    <xf numFmtId="164" fontId="20" fillId="0" borderId="32" xfId="0" applyFont="true" applyBorder="true" applyAlignment="true" applyProtection="false">
      <alignment horizontal="general" vertical="center" textRotation="0" wrapText="true" indent="0" shrinkToFit="false"/>
      <protection locked="true" hidden="false"/>
    </xf>
    <xf numFmtId="164" fontId="5" fillId="0" borderId="32" xfId="0" applyFont="true" applyBorder="true" applyAlignment="true" applyProtection="false">
      <alignment horizontal="general" vertical="center" textRotation="0" wrapText="false" indent="0" shrinkToFit="false"/>
      <protection locked="true" hidden="false"/>
    </xf>
    <xf numFmtId="164" fontId="0" fillId="3" borderId="32" xfId="0" applyFont="true" applyBorder="true" applyAlignment="true" applyProtection="false">
      <alignment horizontal="general" vertical="center" textRotation="0" wrapText="true" indent="0" shrinkToFit="false"/>
      <protection locked="true" hidden="false"/>
    </xf>
    <xf numFmtId="164" fontId="0" fillId="3" borderId="40" xfId="0" applyFont="true" applyBorder="true" applyAlignment="true" applyProtection="false">
      <alignment horizontal="general" vertical="center" textRotation="0" wrapText="true" indent="0" shrinkToFit="false"/>
      <protection locked="true" hidden="false"/>
    </xf>
    <xf numFmtId="164" fontId="4" fillId="0" borderId="1" xfId="0" applyFont="true" applyBorder="true" applyAlignment="true" applyProtection="true">
      <alignment horizontal="center" vertical="center" textRotation="0" wrapText="false" indent="0" shrinkToFit="false"/>
      <protection locked="true" hidden="false"/>
    </xf>
    <xf numFmtId="164" fontId="0" fillId="0" borderId="2" xfId="0" applyFont="false" applyBorder="true" applyAlignment="false" applyProtection="true">
      <alignment horizontal="general" vertical="center" textRotation="0" wrapText="false" indent="0" shrinkToFit="false"/>
      <protection locked="false" hidden="false"/>
    </xf>
    <xf numFmtId="164" fontId="0" fillId="0" borderId="3" xfId="0" applyFont="false" applyBorder="true" applyAlignment="false" applyProtection="true">
      <alignment horizontal="general" vertical="center" textRotation="0" wrapText="false" indent="0" shrinkToFit="false"/>
      <protection locked="false" hidden="false"/>
    </xf>
    <xf numFmtId="164" fontId="0" fillId="0" borderId="4" xfId="0" applyFont="false" applyBorder="true" applyAlignment="false" applyProtection="true">
      <alignment horizontal="general" vertical="center" textRotation="0" wrapText="false" indent="0" shrinkToFit="false"/>
      <protection locked="false" hidden="false"/>
    </xf>
    <xf numFmtId="164" fontId="0" fillId="0" borderId="5" xfId="0" applyFont="false" applyBorder="true" applyAlignment="false" applyProtection="true">
      <alignment horizontal="general" vertical="center" textRotation="0" wrapText="false" indent="0" shrinkToFit="false"/>
      <protection locked="false" hidden="false"/>
    </xf>
    <xf numFmtId="164" fontId="6" fillId="0" borderId="6" xfId="0" applyFont="true" applyBorder="true" applyAlignment="true" applyProtection="true">
      <alignment horizontal="center" vertical="center" textRotation="0" wrapText="false" indent="0" shrinkToFit="false"/>
      <protection locked="true" hidden="false"/>
    </xf>
    <xf numFmtId="164" fontId="0" fillId="0" borderId="7" xfId="0" applyFont="true" applyBorder="true" applyAlignment="true" applyProtection="true">
      <alignment horizontal="general" vertical="bottom" textRotation="0" wrapText="true" indent="0" shrinkToFit="false"/>
      <protection locked="false" hidden="false"/>
    </xf>
    <xf numFmtId="164" fontId="7" fillId="0" borderId="0" xfId="0" applyFont="true" applyBorder="true" applyAlignment="true" applyProtection="true">
      <alignment horizontal="general" vertical="bottom" textRotation="0" wrapText="false" indent="0" shrinkToFit="false"/>
      <protection locked="false" hidden="false"/>
    </xf>
    <xf numFmtId="164" fontId="6" fillId="0" borderId="8" xfId="0" applyFont="true" applyBorder="true" applyAlignment="true" applyProtection="true">
      <alignment horizontal="center" vertical="center" textRotation="0" wrapText="false" indent="0" shrinkToFit="false"/>
      <protection locked="true" hidden="false"/>
    </xf>
    <xf numFmtId="164" fontId="6" fillId="0" borderId="0" xfId="0" applyFont="true" applyBorder="true" applyAlignment="true" applyProtection="true">
      <alignment horizontal="center" vertical="center" textRotation="0" wrapText="false" indent="0" shrinkToFit="false"/>
      <protection locked="false" hidden="false"/>
    </xf>
    <xf numFmtId="164" fontId="7" fillId="2" borderId="10" xfId="0" applyFont="true" applyBorder="true" applyAlignment="true" applyProtection="true">
      <alignment horizontal="left" vertical="center" textRotation="0" wrapText="false" indent="0" shrinkToFit="false"/>
      <protection locked="false" hidden="true"/>
    </xf>
    <xf numFmtId="164" fontId="6" fillId="0" borderId="35" xfId="0" applyFont="true" applyBorder="true" applyAlignment="true" applyProtection="true">
      <alignment horizontal="center" vertical="center" textRotation="0" wrapText="false" indent="0" shrinkToFit="false"/>
      <protection locked="true" hidden="false"/>
    </xf>
    <xf numFmtId="164" fontId="7" fillId="0" borderId="0" xfId="0" applyFont="true" applyBorder="true" applyAlignment="true" applyProtection="true">
      <alignment horizontal="center" vertical="center" textRotation="0" wrapText="false" indent="0" shrinkToFit="false"/>
      <protection locked="false" hidden="false"/>
    </xf>
    <xf numFmtId="164" fontId="6" fillId="0" borderId="20" xfId="0" applyFont="true" applyBorder="true" applyAlignment="true" applyProtection="true">
      <alignment horizontal="center" vertical="center" textRotation="0" wrapText="false" indent="0" shrinkToFit="false"/>
      <protection locked="true" hidden="false"/>
    </xf>
    <xf numFmtId="164" fontId="6" fillId="0" borderId="43" xfId="0" applyFont="true" applyBorder="true" applyAlignment="true" applyProtection="false">
      <alignment horizontal="center" vertical="center" textRotation="0" wrapText="false" indent="0" shrinkToFit="false"/>
      <protection locked="true" hidden="false"/>
    </xf>
    <xf numFmtId="164" fontId="6" fillId="0" borderId="7" xfId="0" applyFont="true" applyBorder="true" applyAlignment="true" applyProtection="true">
      <alignment horizontal="general" vertical="center" textRotation="0" wrapText="false" indent="0" shrinkToFit="false"/>
      <protection locked="false" hidden="false"/>
    </xf>
    <xf numFmtId="164" fontId="6" fillId="0" borderId="0" xfId="0" applyFont="true" applyBorder="true" applyAlignment="true" applyProtection="true">
      <alignment horizontal="general" vertical="center" textRotation="0" wrapText="false" indent="0" shrinkToFit="false"/>
      <protection locked="false" hidden="false"/>
    </xf>
    <xf numFmtId="164" fontId="0" fillId="0" borderId="0" xfId="0" applyFont="true" applyBorder="true" applyAlignment="true" applyProtection="true">
      <alignment horizontal="center" vertical="center" textRotation="0" wrapText="true" indent="0" shrinkToFit="false"/>
      <protection locked="true" hidden="false"/>
    </xf>
    <xf numFmtId="164" fontId="0" fillId="3" borderId="5" xfId="0" applyFont="false" applyBorder="true" applyAlignment="false" applyProtection="true">
      <alignment horizontal="general" vertical="center" textRotation="0" wrapText="false" indent="0" shrinkToFit="false"/>
      <protection locked="false" hidden="false"/>
    </xf>
    <xf numFmtId="164" fontId="5" fillId="0" borderId="33" xfId="0" applyFont="true" applyBorder="true" applyAlignment="true" applyProtection="false">
      <alignment horizontal="center" vertical="center" textRotation="0" wrapText="false" indent="0" shrinkToFit="false"/>
      <protection locked="true" hidden="false"/>
    </xf>
    <xf numFmtId="164" fontId="5" fillId="0" borderId="52" xfId="0" applyFont="true" applyBorder="true" applyAlignment="true" applyProtection="false">
      <alignment horizontal="center" vertical="center" textRotation="0" wrapText="true" indent="0" shrinkToFit="false"/>
      <protection locked="true" hidden="false"/>
    </xf>
    <xf numFmtId="164" fontId="5" fillId="0" borderId="34" xfId="0" applyFont="true" applyBorder="true" applyAlignment="true" applyProtection="false">
      <alignment horizontal="center" vertical="center" textRotation="0" wrapText="false" indent="0" shrinkToFit="false"/>
      <protection locked="true" hidden="false"/>
    </xf>
    <xf numFmtId="164" fontId="5" fillId="0" borderId="31" xfId="0" applyFont="true" applyBorder="true" applyAlignment="true" applyProtection="false">
      <alignment horizontal="right" vertical="center" textRotation="0" wrapText="false" indent="0" shrinkToFit="false"/>
      <protection locked="true" hidden="false"/>
    </xf>
    <xf numFmtId="164" fontId="0" fillId="3" borderId="39" xfId="0" applyFont="false" applyBorder="true" applyAlignment="false" applyProtection="true">
      <alignment horizontal="general" vertical="center" textRotation="0" wrapText="false" indent="0" shrinkToFit="false"/>
      <protection locked="false" hidden="false"/>
    </xf>
    <xf numFmtId="164" fontId="5" fillId="0" borderId="32" xfId="0" applyFont="true" applyBorder="true" applyAlignment="true" applyProtection="false">
      <alignment horizontal="right" vertical="center" textRotation="0" wrapText="false" indent="0" shrinkToFit="false"/>
      <protection locked="true" hidden="false"/>
    </xf>
    <xf numFmtId="164" fontId="6" fillId="0" borderId="32" xfId="0" applyFont="true" applyBorder="true" applyAlignment="true" applyProtection="true">
      <alignment horizontal="center" vertical="center" textRotation="0" wrapText="false" indent="0" shrinkToFit="false"/>
      <protection locked="true" hidden="true"/>
    </xf>
    <xf numFmtId="164" fontId="0" fillId="0" borderId="40" xfId="0" applyFont="true" applyBorder="true" applyAlignment="true" applyProtection="true">
      <alignment horizontal="general" vertical="bottom" textRotation="0" wrapText="true" indent="0" shrinkToFit="false"/>
      <protection locked="false" hidden="false"/>
    </xf>
    <xf numFmtId="164" fontId="0" fillId="3" borderId="2" xfId="0" applyFont="false" applyBorder="true" applyAlignment="false" applyProtection="true">
      <alignment horizontal="general" vertical="center" textRotation="0" wrapText="false" indent="0" shrinkToFit="false"/>
      <protection locked="false" hidden="false"/>
    </xf>
    <xf numFmtId="164" fontId="0" fillId="0" borderId="3" xfId="0" applyFont="true" applyBorder="true" applyAlignment="true" applyProtection="true">
      <alignment horizontal="center" vertical="center" textRotation="0" wrapText="true" indent="0" shrinkToFit="false"/>
      <protection locked="false" hidden="false"/>
    </xf>
    <xf numFmtId="164" fontId="0" fillId="0" borderId="4" xfId="0" applyFont="true" applyBorder="true" applyAlignment="true" applyProtection="true">
      <alignment horizontal="general" vertical="bottom" textRotation="0" wrapText="true" indent="0" shrinkToFit="false"/>
      <protection locked="false" hidden="false"/>
    </xf>
    <xf numFmtId="164" fontId="5" fillId="0" borderId="41" xfId="0" applyFont="true" applyBorder="true" applyAlignment="true" applyProtection="false">
      <alignment horizontal="center" vertical="center" textRotation="0" wrapText="false" indent="0" shrinkToFit="false"/>
      <protection locked="true" hidden="false"/>
    </xf>
    <xf numFmtId="164" fontId="5" fillId="0" borderId="6" xfId="0" applyFont="true" applyBorder="true" applyAlignment="true" applyProtection="true">
      <alignment horizontal="center" vertical="center" textRotation="0" wrapText="false" indent="0" shrinkToFit="false"/>
      <protection locked="true" hidden="false"/>
    </xf>
    <xf numFmtId="164" fontId="0" fillId="0" borderId="8" xfId="0" applyFont="true" applyBorder="true" applyAlignment="true" applyProtection="true">
      <alignment horizontal="justify" vertical="center" textRotation="0" wrapText="true" indent="0" shrinkToFit="false"/>
      <protection locked="false" hidden="false"/>
    </xf>
    <xf numFmtId="164" fontId="5" fillId="0" borderId="3" xfId="0" applyFont="true" applyBorder="true" applyAlignment="true" applyProtection="true">
      <alignment horizontal="center" vertical="center" textRotation="0" wrapText="true" indent="0" shrinkToFit="false"/>
      <protection locked="true" hidden="false"/>
    </xf>
    <xf numFmtId="164" fontId="7" fillId="0" borderId="0" xfId="0" applyFont="true" applyBorder="true" applyAlignment="true" applyProtection="true">
      <alignment horizontal="center" vertical="center" textRotation="0" wrapText="true" indent="0" shrinkToFit="false"/>
      <protection locked="true" hidden="false"/>
    </xf>
    <xf numFmtId="172" fontId="7" fillId="0" borderId="0" xfId="0" applyFont="true" applyBorder="true" applyAlignment="true" applyProtection="true">
      <alignment horizontal="general" vertical="bottom" textRotation="0" wrapText="false" indent="0" shrinkToFit="false"/>
      <protection locked="false" hidden="false"/>
    </xf>
    <xf numFmtId="164" fontId="0" fillId="0" borderId="0" xfId="0" applyFont="false" applyBorder="true" applyAlignment="true" applyProtection="true">
      <alignment horizontal="general" vertical="center" textRotation="0" wrapText="false" indent="0" shrinkToFit="false"/>
      <protection locked="false" hidden="false"/>
    </xf>
    <xf numFmtId="164" fontId="7" fillId="0" borderId="0" xfId="0" applyFont="true" applyBorder="true" applyAlignment="true" applyProtection="true">
      <alignment horizontal="center" vertical="bottom" textRotation="0" wrapText="false" indent="0" shrinkToFit="false"/>
      <protection locked="true" hidden="false"/>
    </xf>
    <xf numFmtId="164" fontId="7" fillId="0" borderId="22" xfId="0" applyFont="true" applyBorder="true" applyAlignment="true" applyProtection="true">
      <alignment horizontal="center" vertical="center" textRotation="0" wrapText="true" indent="0" shrinkToFit="false"/>
      <protection locked="true" hidden="false"/>
    </xf>
    <xf numFmtId="164" fontId="7" fillId="0" borderId="22" xfId="0" applyFont="true" applyBorder="true" applyAlignment="true" applyProtection="true">
      <alignment horizontal="general" vertical="bottom" textRotation="0" wrapText="false" indent="0" shrinkToFit="false"/>
      <protection locked="false" hidden="false"/>
    </xf>
    <xf numFmtId="164" fontId="7" fillId="0" borderId="22" xfId="0" applyFont="true" applyBorder="true" applyAlignment="true" applyProtection="true">
      <alignment horizontal="center" vertical="center" textRotation="0" wrapText="false" indent="0" shrinkToFit="false"/>
      <protection locked="true" hidden="false"/>
    </xf>
    <xf numFmtId="164" fontId="0" fillId="0" borderId="5" xfId="0" applyFont="false" applyBorder="true" applyAlignment="true" applyProtection="true">
      <alignment horizontal="general" vertical="center" textRotation="0" wrapText="false" indent="0" shrinkToFit="false"/>
      <protection locked="false" hidden="false"/>
    </xf>
    <xf numFmtId="164" fontId="0" fillId="0" borderId="7" xfId="0" applyFont="false" applyBorder="true" applyAlignment="true" applyProtection="true">
      <alignment horizontal="general" vertical="center" textRotation="0" wrapText="false" indent="0" shrinkToFit="false"/>
      <protection locked="false" hidden="false"/>
    </xf>
    <xf numFmtId="164" fontId="0" fillId="0" borderId="20" xfId="0" applyFont="true" applyBorder="true" applyAlignment="true" applyProtection="true">
      <alignment horizontal="left" vertical="center" textRotation="0" wrapText="false" indent="0" shrinkToFit="false"/>
      <protection locked="false" hidden="false"/>
    </xf>
    <xf numFmtId="164" fontId="16" fillId="0" borderId="0" xfId="0" applyFont="true" applyBorder="false" applyAlignment="false" applyProtection="true">
      <alignment horizontal="general" vertical="center" textRotation="0" wrapText="false" indent="0" shrinkToFit="false"/>
      <protection locked="fals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s>
  <dxfs count="2">
    <dxf>
      <font>
        <b val="1"/>
        <i val="0"/>
        <color rgb="FFFF0000"/>
      </font>
    </dxf>
    <dxf>
      <font>
        <b val="1"/>
        <i val="0"/>
        <color rgb="FFFFFFFF"/>
      </font>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1:85"/>
  <sheetViews>
    <sheetView windowProtection="false" showFormulas="false" showGridLines="false" showRowColHeaders="true" showZeros="true" rightToLeft="false" tabSelected="false" showOutlineSymbols="true" defaultGridColor="true" view="pageBreakPreview" topLeftCell="A1" colorId="64" zoomScale="85" zoomScaleNormal="100" zoomScalePageLayoutView="85" workbookViewId="0">
      <selection pane="topLeft" activeCell="AE70" activeCellId="0" sqref="AE70"/>
    </sheetView>
  </sheetViews>
  <sheetFormatPr defaultRowHeight="12.75"/>
  <cols>
    <col collapsed="false" hidden="false" max="2" min="1" style="1" width="2.69897959183673"/>
    <col collapsed="false" hidden="false" max="4" min="3" style="1" width="4.72448979591837"/>
    <col collapsed="false" hidden="false" max="30" min="5" style="1" width="3.51020408163265"/>
    <col collapsed="false" hidden="false" max="32" min="31" style="1" width="6.0765306122449"/>
    <col collapsed="false" hidden="false" max="36" min="33" style="1" width="2.69897959183673"/>
    <col collapsed="false" hidden="false" max="37" min="37" style="1" width="7.56122448979592"/>
    <col collapsed="false" hidden="false" max="44" min="38" style="1" width="9.58673469387755"/>
    <col collapsed="false" hidden="false" max="47" min="45" style="1" width="2.69897959183673"/>
    <col collapsed="false" hidden="true" max="50" min="48" style="2" width="0"/>
    <col collapsed="false" hidden="true" max="62" min="51" style="1" width="0"/>
    <col collapsed="false" hidden="false" max="1025" min="63" style="1" width="2.69897959183673"/>
  </cols>
  <sheetData>
    <row r="1" customFormat="false" ht="15.75" hidden="false" customHeight="true" outlineLevel="0" collapsed="false">
      <c r="A1" s="0"/>
      <c r="B1" s="3" t="s">
        <v>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5.75" hidden="false" customHeight="true" outlineLevel="0" collapsed="false">
      <c r="A2" s="0"/>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5.75" hidden="false" customHeight="true" outlineLevel="0" collapsed="false">
      <c r="A3" s="0"/>
      <c r="B3" s="4"/>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6"/>
      <c r="AH3" s="0"/>
      <c r="AI3" s="0"/>
      <c r="AJ3" s="0"/>
      <c r="AK3" s="7" t="s">
        <v>1</v>
      </c>
      <c r="AL3" s="7"/>
      <c r="AM3" s="7"/>
      <c r="AN3" s="7"/>
      <c r="AO3" s="7"/>
      <c r="AP3" s="7"/>
      <c r="AQ3" s="7"/>
      <c r="AR3" s="7"/>
      <c r="AS3" s="0"/>
      <c r="AT3" s="0"/>
      <c r="AU3" s="0"/>
      <c r="AV3" s="0"/>
      <c r="AW3" s="8" t="s">
        <v>2</v>
      </c>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5.75" hidden="false" customHeight="true" outlineLevel="0" collapsed="false">
      <c r="A4" s="0"/>
      <c r="B4" s="9"/>
      <c r="C4" s="10" t="s">
        <v>3</v>
      </c>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1"/>
      <c r="AH4" s="12"/>
      <c r="AI4" s="0"/>
      <c r="AJ4" s="0"/>
      <c r="AK4" s="0"/>
      <c r="AL4" s="13"/>
      <c r="AM4" s="13"/>
      <c r="AN4" s="13"/>
      <c r="AO4" s="13"/>
      <c r="AP4" s="13"/>
      <c r="AQ4" s="13"/>
      <c r="AR4" s="13"/>
      <c r="AS4" s="0"/>
      <c r="AT4" s="0"/>
      <c r="AU4" s="0"/>
      <c r="AV4" s="0"/>
      <c r="AW4" s="8"/>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5.75" hidden="false" customHeight="true" outlineLevel="0" collapsed="false">
      <c r="A5" s="0"/>
      <c r="B5" s="9"/>
      <c r="C5" s="14" t="s">
        <v>4</v>
      </c>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1"/>
      <c r="AH5" s="12"/>
      <c r="AI5" s="0"/>
      <c r="AJ5" s="0"/>
      <c r="AK5" s="0"/>
      <c r="AL5" s="13"/>
      <c r="AM5" s="13"/>
      <c r="AN5" s="13"/>
      <c r="AO5" s="13"/>
      <c r="AP5" s="13"/>
      <c r="AQ5" s="13"/>
      <c r="AR5" s="13"/>
      <c r="AS5" s="0"/>
      <c r="AT5" s="0"/>
      <c r="AU5" s="0"/>
      <c r="AV5" s="0"/>
      <c r="AW5" s="2" t="s">
        <v>5</v>
      </c>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5.75" hidden="false" customHeight="true" outlineLevel="0" collapsed="false">
      <c r="A6" s="0"/>
      <c r="B6" s="9"/>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1"/>
      <c r="AH6" s="12"/>
      <c r="AI6" s="0"/>
      <c r="AJ6" s="0"/>
      <c r="AK6" s="0"/>
      <c r="AL6" s="13"/>
      <c r="AM6" s="13"/>
      <c r="AN6" s="13"/>
      <c r="AO6" s="13"/>
      <c r="AP6" s="13"/>
      <c r="AQ6" s="13"/>
      <c r="AR6" s="13"/>
      <c r="AS6" s="0"/>
      <c r="AT6" s="0"/>
      <c r="AU6" s="0"/>
      <c r="AV6" s="0"/>
      <c r="AW6" s="8" t="n">
        <v>1</v>
      </c>
      <c r="AX6" s="2" t="str">
        <f aca="false">IF(I13="","",1)</f>
        <v/>
      </c>
      <c r="AY6" s="1" t="str">
        <f aca="false">IF(AX6=1,20,"")</f>
        <v/>
      </c>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5.75" hidden="false" customHeight="true" outlineLevel="0" collapsed="false">
      <c r="A7" s="0"/>
      <c r="B7" s="9"/>
      <c r="C7" s="16" t="s">
        <v>6</v>
      </c>
      <c r="D7" s="16"/>
      <c r="E7" s="16"/>
      <c r="F7" s="17" t="s">
        <v>7</v>
      </c>
      <c r="G7" s="17"/>
      <c r="H7" s="17"/>
      <c r="I7" s="17"/>
      <c r="J7" s="17"/>
      <c r="K7" s="17"/>
      <c r="L7" s="17"/>
      <c r="M7" s="17"/>
      <c r="N7" s="17"/>
      <c r="O7" s="17"/>
      <c r="P7" s="17"/>
      <c r="Q7" s="17"/>
      <c r="R7" s="17"/>
      <c r="S7" s="17"/>
      <c r="T7" s="17"/>
      <c r="U7" s="18" t="s">
        <v>8</v>
      </c>
      <c r="V7" s="18"/>
      <c r="W7" s="18"/>
      <c r="X7" s="18"/>
      <c r="Y7" s="18"/>
      <c r="Z7" s="18"/>
      <c r="AA7" s="19"/>
      <c r="AB7" s="19"/>
      <c r="AC7" s="19"/>
      <c r="AD7" s="19"/>
      <c r="AE7" s="19"/>
      <c r="AF7" s="19"/>
      <c r="AG7" s="11"/>
      <c r="AH7" s="12"/>
      <c r="AI7" s="0"/>
      <c r="AJ7" s="0"/>
      <c r="AK7" s="0"/>
      <c r="AL7" s="13"/>
      <c r="AM7" s="13"/>
      <c r="AN7" s="13"/>
      <c r="AO7" s="13"/>
      <c r="AP7" s="13"/>
      <c r="AQ7" s="13"/>
      <c r="AR7" s="13"/>
      <c r="AS7" s="0"/>
      <c r="AT7" s="0"/>
      <c r="AU7" s="0"/>
      <c r="AV7" s="0"/>
      <c r="AW7" s="8" t="n">
        <v>2</v>
      </c>
      <c r="AX7" s="2" t="str">
        <f aca="false">IF(N13="","",1)</f>
        <v/>
      </c>
      <c r="AY7" s="1" t="str">
        <f aca="false">IF(AX7=1,40,"")</f>
        <v/>
      </c>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5.75" hidden="false" customHeight="true" outlineLevel="0" collapsed="false">
      <c r="A8" s="0"/>
      <c r="B8" s="9"/>
      <c r="C8" s="20"/>
      <c r="D8" s="21"/>
      <c r="E8" s="21"/>
      <c r="F8" s="15"/>
      <c r="G8" s="15"/>
      <c r="H8" s="15"/>
      <c r="I8" s="15"/>
      <c r="J8" s="15"/>
      <c r="K8" s="15"/>
      <c r="L8" s="15"/>
      <c r="M8" s="15"/>
      <c r="N8" s="15"/>
      <c r="O8" s="15"/>
      <c r="P8" s="15"/>
      <c r="Q8" s="15"/>
      <c r="R8" s="15"/>
      <c r="S8" s="15"/>
      <c r="T8" s="15"/>
      <c r="U8" s="22"/>
      <c r="V8" s="15"/>
      <c r="W8" s="15"/>
      <c r="X8" s="15"/>
      <c r="Y8" s="15"/>
      <c r="Z8" s="15"/>
      <c r="AA8" s="23"/>
      <c r="AB8" s="23"/>
      <c r="AC8" s="23"/>
      <c r="AD8" s="23"/>
      <c r="AE8" s="23"/>
      <c r="AF8" s="23"/>
      <c r="AG8" s="11"/>
      <c r="AH8" s="12"/>
      <c r="AI8" s="0"/>
      <c r="AJ8" s="0"/>
      <c r="AK8" s="24" t="str">
        <f aca="false">IF(AX11=0,"","Pelo regime de trabalho selecionado e pela duração da hora-aula o docente poderá ministrar até "&amp;IF(AX11=0,"",IF($AX$6=1,ROUND(8/$AW$15*60,0),ROUND(12/$AW$15*60,0))))&amp;IF(AX11=0,""," aulas.")</f>
        <v/>
      </c>
      <c r="AL8" s="24"/>
      <c r="AM8" s="24"/>
      <c r="AN8" s="24"/>
      <c r="AO8" s="24"/>
      <c r="AP8" s="24"/>
      <c r="AQ8" s="24"/>
      <c r="AR8" s="24"/>
      <c r="AS8" s="0"/>
      <c r="AT8" s="0"/>
      <c r="AU8" s="0"/>
      <c r="AV8" s="0"/>
      <c r="AW8" s="8" t="n">
        <v>3</v>
      </c>
      <c r="AX8" s="2" t="str">
        <f aca="false">IF(S13="","",1)</f>
        <v/>
      </c>
      <c r="AY8" s="1" t="str">
        <f aca="false">IF(AX8=1,40,"")</f>
        <v/>
      </c>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5.75" hidden="false" customHeight="true" outlineLevel="0" collapsed="false">
      <c r="A9" s="0"/>
      <c r="B9" s="9"/>
      <c r="C9" s="25" t="s">
        <v>9</v>
      </c>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11"/>
      <c r="AH9" s="12"/>
      <c r="AI9" s="0"/>
      <c r="AJ9" s="0"/>
      <c r="AK9" s="24"/>
      <c r="AL9" s="24"/>
      <c r="AM9" s="24"/>
      <c r="AN9" s="24"/>
      <c r="AO9" s="24"/>
      <c r="AP9" s="24"/>
      <c r="AQ9" s="24"/>
      <c r="AR9" s="24"/>
      <c r="AS9" s="0"/>
      <c r="AT9" s="0"/>
      <c r="AU9" s="0"/>
      <c r="AV9" s="0"/>
      <c r="AW9" s="8" t="n">
        <v>4</v>
      </c>
      <c r="AX9" s="2" t="str">
        <f aca="false">IF(W13="","",1)</f>
        <v/>
      </c>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5.75" hidden="false" customHeight="true" outlineLevel="0" collapsed="false">
      <c r="A10" s="0"/>
      <c r="B10" s="9"/>
      <c r="C10" s="26" t="s">
        <v>10</v>
      </c>
      <c r="D10" s="26"/>
      <c r="E10" s="26"/>
      <c r="F10" s="27"/>
      <c r="G10" s="27"/>
      <c r="H10" s="27"/>
      <c r="I10" s="27"/>
      <c r="J10" s="27"/>
      <c r="K10" s="27"/>
      <c r="L10" s="27"/>
      <c r="M10" s="27"/>
      <c r="N10" s="27"/>
      <c r="O10" s="27"/>
      <c r="P10" s="27"/>
      <c r="Q10" s="27"/>
      <c r="R10" s="27"/>
      <c r="S10" s="27"/>
      <c r="T10" s="27"/>
      <c r="U10" s="28" t="s">
        <v>11</v>
      </c>
      <c r="V10" s="28"/>
      <c r="W10" s="28"/>
      <c r="X10" s="28"/>
      <c r="Y10" s="28"/>
      <c r="Z10" s="28"/>
      <c r="AA10" s="29" t="s">
        <v>12</v>
      </c>
      <c r="AB10" s="29"/>
      <c r="AC10" s="29"/>
      <c r="AD10" s="29"/>
      <c r="AE10" s="29"/>
      <c r="AF10" s="29"/>
      <c r="AG10" s="11"/>
      <c r="AH10" s="12"/>
      <c r="AI10" s="0"/>
      <c r="AJ10" s="0"/>
      <c r="AK10" s="24" t="str">
        <f aca="false">IF(AX11=0,"","a menos que queira dedicar-se prioritariamente a atividades de ensino.")</f>
        <v/>
      </c>
      <c r="AL10" s="24"/>
      <c r="AM10" s="24"/>
      <c r="AN10" s="24"/>
      <c r="AO10" s="24"/>
      <c r="AP10" s="24"/>
      <c r="AQ10" s="24"/>
      <c r="AR10" s="24"/>
      <c r="AS10" s="0"/>
      <c r="AT10" s="0"/>
      <c r="AU10" s="0"/>
      <c r="AV10" s="0"/>
      <c r="AW10" s="8" t="n">
        <v>5</v>
      </c>
      <c r="AX10" s="2" t="str">
        <f aca="false">IF(AB13="","",1)</f>
        <v/>
      </c>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5.75" hidden="false" customHeight="true" outlineLevel="0" collapsed="false">
      <c r="A11" s="0"/>
      <c r="B11" s="9"/>
      <c r="C11" s="26" t="s">
        <v>13</v>
      </c>
      <c r="D11" s="26"/>
      <c r="E11" s="26"/>
      <c r="F11" s="27" t="s">
        <v>14</v>
      </c>
      <c r="G11" s="27"/>
      <c r="H11" s="27"/>
      <c r="I11" s="27"/>
      <c r="J11" s="27"/>
      <c r="K11" s="27"/>
      <c r="L11" s="27"/>
      <c r="M11" s="27"/>
      <c r="N11" s="28" t="s">
        <v>15</v>
      </c>
      <c r="O11" s="28"/>
      <c r="P11" s="28"/>
      <c r="Q11" s="30"/>
      <c r="R11" s="30"/>
      <c r="S11" s="30"/>
      <c r="T11" s="30"/>
      <c r="U11" s="30"/>
      <c r="V11" s="30"/>
      <c r="W11" s="30"/>
      <c r="X11" s="30"/>
      <c r="Y11" s="30"/>
      <c r="Z11" s="30"/>
      <c r="AA11" s="30"/>
      <c r="AB11" s="30"/>
      <c r="AC11" s="30"/>
      <c r="AD11" s="30"/>
      <c r="AE11" s="30"/>
      <c r="AF11" s="30"/>
      <c r="AG11" s="11"/>
      <c r="AH11" s="12"/>
      <c r="AI11" s="0"/>
      <c r="AJ11" s="0"/>
      <c r="AK11" s="24" t="str">
        <f aca="false">IF(AX11=0,"","Se pretende dedicar-se prioritarimente a atividades de ensino, marque a caixa abaixo.")</f>
        <v/>
      </c>
      <c r="AL11" s="24"/>
      <c r="AM11" s="24"/>
      <c r="AN11" s="24"/>
      <c r="AO11" s="24"/>
      <c r="AP11" s="24"/>
      <c r="AQ11" s="24"/>
      <c r="AR11" s="24"/>
      <c r="AS11" s="0"/>
      <c r="AT11" s="0"/>
      <c r="AU11" s="0"/>
      <c r="AV11" s="0"/>
      <c r="AW11" s="0"/>
      <c r="AX11" s="1" t="n">
        <f aca="false">SUM(AX6:AX10)</f>
        <v>0</v>
      </c>
      <c r="AY11" s="1" t="n">
        <f aca="false">SUM(AY6:AY10)</f>
        <v>0</v>
      </c>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5.75" hidden="false" customHeight="true" outlineLevel="0" collapsed="false">
      <c r="A12" s="0"/>
      <c r="B12" s="9"/>
      <c r="C12" s="26" t="s">
        <v>16</v>
      </c>
      <c r="D12" s="26"/>
      <c r="E12" s="26"/>
      <c r="F12" s="31"/>
      <c r="G12" s="31"/>
      <c r="H12" s="31"/>
      <c r="I12" s="31"/>
      <c r="J12" s="31"/>
      <c r="K12" s="32" t="s">
        <v>17</v>
      </c>
      <c r="L12" s="32"/>
      <c r="M12" s="32"/>
      <c r="N12" s="32"/>
      <c r="O12" s="33"/>
      <c r="P12" s="33"/>
      <c r="Q12" s="33"/>
      <c r="R12" s="33"/>
      <c r="S12" s="33"/>
      <c r="T12" s="33"/>
      <c r="U12" s="32" t="s">
        <v>18</v>
      </c>
      <c r="V12" s="32"/>
      <c r="W12" s="32"/>
      <c r="X12" s="34"/>
      <c r="Y12" s="34"/>
      <c r="Z12" s="34"/>
      <c r="AA12" s="34"/>
      <c r="AB12" s="34"/>
      <c r="AC12" s="34"/>
      <c r="AD12" s="34"/>
      <c r="AE12" s="34"/>
      <c r="AF12" s="34"/>
      <c r="AG12" s="11"/>
      <c r="AH12" s="12"/>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5.75" hidden="false" customHeight="true" outlineLevel="0" collapsed="false">
      <c r="A13" s="0"/>
      <c r="B13" s="9"/>
      <c r="C13" s="35" t="s">
        <v>19</v>
      </c>
      <c r="D13" s="35"/>
      <c r="E13" s="35"/>
      <c r="F13" s="35"/>
      <c r="G13" s="35"/>
      <c r="H13" s="35"/>
      <c r="I13" s="36"/>
      <c r="J13" s="37" t="s">
        <v>20</v>
      </c>
      <c r="K13" s="37"/>
      <c r="L13" s="37"/>
      <c r="M13" s="37"/>
      <c r="N13" s="36"/>
      <c r="O13" s="37" t="s">
        <v>21</v>
      </c>
      <c r="P13" s="37"/>
      <c r="Q13" s="37"/>
      <c r="R13" s="37"/>
      <c r="S13" s="36"/>
      <c r="T13" s="38" t="s">
        <v>22</v>
      </c>
      <c r="U13" s="38"/>
      <c r="V13" s="38"/>
      <c r="W13" s="36"/>
      <c r="X13" s="37" t="s">
        <v>23</v>
      </c>
      <c r="Y13" s="37"/>
      <c r="Z13" s="37"/>
      <c r="AA13" s="37"/>
      <c r="AB13" s="36"/>
      <c r="AC13" s="39" t="s">
        <v>24</v>
      </c>
      <c r="AD13" s="39"/>
      <c r="AE13" s="39"/>
      <c r="AF13" s="39"/>
      <c r="AG13" s="11"/>
      <c r="AH13" s="12"/>
      <c r="AI13" s="0"/>
      <c r="AJ13" s="0"/>
      <c r="AK13" s="0"/>
      <c r="AL13" s="0"/>
      <c r="AM13" s="0"/>
      <c r="AN13" s="0"/>
      <c r="AO13" s="0"/>
      <c r="AP13" s="0"/>
      <c r="AQ13" s="0"/>
      <c r="AR13" s="0"/>
      <c r="AS13" s="0"/>
      <c r="AT13" s="0"/>
      <c r="AU13" s="0"/>
      <c r="AV13" s="0"/>
      <c r="AW13" s="2" t="s">
        <v>25</v>
      </c>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5.75" hidden="false" customHeight="true" outlineLevel="0" collapsed="false">
      <c r="A14" s="0"/>
      <c r="B14" s="9"/>
      <c r="C14" s="40" t="str">
        <f aca="false">IF(AND(I13="",N13="",S13="",W13="",AB13=""),"Selecione seu regime de trabalho.",IF(AND(AX9=1,AX10=1),"O docente não pode ser substituto e temporário ao mesmo tempo",IF(AND(AX6=1,AX7=1),"O docente não pode ser 20h e 40h ao mesmo tempo",IF(AND(AX7=1,AX8=1),"O docente RDE já possui regime de 40h. Não precisa marcar o 40h se for RDE",IF(OR(AX9=1,AX10=1)*AND(AX8=1),"O docente substituto ou temporário não pode ser RDE",IF(AND(AX6=1,AX8=1),"O docente RDE tem regime de 40h, então não pode ser 20h",""))))))</f>
        <v>Selecione seu regime de trabalho.</v>
      </c>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11"/>
      <c r="AH14" s="12"/>
      <c r="AI14" s="0"/>
      <c r="AJ14" s="0"/>
      <c r="AK14" s="24" t="str">
        <f aca="false">IF(AX11=0,"",IF(AW19=1,"Neste caso, o docente deverá ministrar, no máximo, "&amp;IF(AX11=0,"",IF(AW19=1,IF($AX$6=1,ROUND(8/$AW$15*60,0),ROUND(16/$AW$15*60,0)),"")),""))&amp;IF(AX11=0,"",IF(AW19=1," aulas.",""))</f>
        <v/>
      </c>
      <c r="AL14" s="24"/>
      <c r="AM14" s="24"/>
      <c r="AN14" s="24"/>
      <c r="AO14" s="24"/>
      <c r="AP14" s="24"/>
      <c r="AQ14" s="24"/>
      <c r="AR14" s="24"/>
      <c r="AS14" s="0"/>
      <c r="AT14" s="0"/>
      <c r="AU14" s="0"/>
      <c r="AV14" s="0"/>
      <c r="AW14" s="8" t="n">
        <v>2</v>
      </c>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5.75" hidden="false" customHeight="true" outlineLevel="0" collapsed="false">
      <c r="A15" s="0"/>
      <c r="B15" s="9"/>
      <c r="C15" s="41" t="s">
        <v>26</v>
      </c>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11"/>
      <c r="AH15" s="12"/>
      <c r="AI15" s="0"/>
      <c r="AJ15" s="0"/>
      <c r="AK15" s="24" t="str">
        <f aca="false">IF(AX11=0,"","Pelas opções selecionadas até aqui, o docente deverá marcar no quadro de disponibilidade um total de "&amp;CEILING(AW22,1)&amp;" células.")</f>
        <v/>
      </c>
      <c r="AL15" s="24"/>
      <c r="AM15" s="24"/>
      <c r="AN15" s="24"/>
      <c r="AO15" s="24"/>
      <c r="AP15" s="24"/>
      <c r="AQ15" s="24"/>
      <c r="AR15" s="24"/>
      <c r="AS15" s="0"/>
      <c r="AT15" s="0"/>
      <c r="AU15" s="0"/>
      <c r="AV15" s="0"/>
      <c r="AW15" s="8" t="n">
        <f aca="false">IF(AW14=1,45,50)</f>
        <v>50</v>
      </c>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5.75" hidden="false" customHeight="true" outlineLevel="0" collapsed="false">
      <c r="A16" s="0"/>
      <c r="B16" s="9"/>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11"/>
      <c r="AH16" s="12"/>
      <c r="AI16" s="0"/>
      <c r="AJ16" s="0"/>
      <c r="AK16" s="24"/>
      <c r="AL16" s="24"/>
      <c r="AM16" s="24"/>
      <c r="AN16" s="24"/>
      <c r="AO16" s="24"/>
      <c r="AP16" s="24"/>
      <c r="AQ16" s="24"/>
      <c r="AR16" s="24"/>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5.75" hidden="false" customHeight="true" outlineLevel="0" collapsed="false">
      <c r="A17" s="0"/>
      <c r="B17" s="9"/>
      <c r="C17" s="42" t="s">
        <v>27</v>
      </c>
      <c r="D17" s="42"/>
      <c r="E17" s="43" t="s">
        <v>28</v>
      </c>
      <c r="F17" s="43"/>
      <c r="G17" s="43"/>
      <c r="H17" s="43"/>
      <c r="I17" s="44" t="s">
        <v>29</v>
      </c>
      <c r="J17" s="44"/>
      <c r="K17" s="44"/>
      <c r="L17" s="44"/>
      <c r="M17" s="44" t="s">
        <v>30</v>
      </c>
      <c r="N17" s="44"/>
      <c r="O17" s="44"/>
      <c r="P17" s="44"/>
      <c r="Q17" s="44" t="s">
        <v>31</v>
      </c>
      <c r="R17" s="44"/>
      <c r="S17" s="44"/>
      <c r="T17" s="44"/>
      <c r="U17" s="44" t="s">
        <v>32</v>
      </c>
      <c r="V17" s="44"/>
      <c r="W17" s="44"/>
      <c r="X17" s="44"/>
      <c r="Y17" s="44" t="s">
        <v>33</v>
      </c>
      <c r="Z17" s="44"/>
      <c r="AA17" s="44"/>
      <c r="AB17" s="44"/>
      <c r="AC17" s="45" t="s">
        <v>34</v>
      </c>
      <c r="AD17" s="45"/>
      <c r="AE17" s="45"/>
      <c r="AF17" s="45"/>
      <c r="AG17" s="11"/>
      <c r="AH17" s="12"/>
      <c r="AI17" s="0"/>
      <c r="AJ17" s="0"/>
      <c r="AK17" s="24"/>
      <c r="AL17" s="24"/>
      <c r="AM17" s="24"/>
      <c r="AN17" s="24"/>
      <c r="AO17" s="24"/>
      <c r="AP17" s="24"/>
      <c r="AQ17" s="24"/>
      <c r="AR17" s="24"/>
      <c r="AS17" s="0"/>
      <c r="AT17" s="0"/>
      <c r="AU17" s="0"/>
      <c r="AV17" s="0"/>
      <c r="AW17" s="2" t="s">
        <v>35</v>
      </c>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5.75" hidden="false" customHeight="true" outlineLevel="0" collapsed="false">
      <c r="A18" s="0"/>
      <c r="B18" s="9"/>
      <c r="C18" s="46" t="s">
        <v>36</v>
      </c>
      <c r="D18" s="46"/>
      <c r="E18" s="47" t="n">
        <f aca="false">IF($AY$39=0,1,AV42)</f>
        <v>1</v>
      </c>
      <c r="F18" s="47"/>
      <c r="G18" s="47"/>
      <c r="H18" s="47"/>
      <c r="I18" s="48"/>
      <c r="J18" s="49"/>
      <c r="K18" s="49"/>
      <c r="L18" s="49"/>
      <c r="M18" s="48"/>
      <c r="N18" s="49"/>
      <c r="O18" s="49"/>
      <c r="P18" s="49"/>
      <c r="Q18" s="48"/>
      <c r="R18" s="49"/>
      <c r="S18" s="49"/>
      <c r="T18" s="49"/>
      <c r="U18" s="48"/>
      <c r="V18" s="49"/>
      <c r="W18" s="49"/>
      <c r="X18" s="49"/>
      <c r="Y18" s="48"/>
      <c r="Z18" s="49"/>
      <c r="AA18" s="49"/>
      <c r="AB18" s="49"/>
      <c r="AC18" s="48"/>
      <c r="AD18" s="50"/>
      <c r="AE18" s="50"/>
      <c r="AF18" s="50"/>
      <c r="AG18" s="51"/>
      <c r="AH18" s="12"/>
      <c r="AI18" s="0"/>
      <c r="AJ18" s="0"/>
      <c r="AK18" s="52" t="str">
        <f aca="false">IF(AX11=0,"","Estas devem ser distribuídas nos turnos onde pretende ministrar as aulas.")</f>
        <v/>
      </c>
      <c r="AL18" s="52"/>
      <c r="AM18" s="52"/>
      <c r="AN18" s="52"/>
      <c r="AO18" s="52"/>
      <c r="AP18" s="52"/>
      <c r="AQ18" s="52"/>
      <c r="AR18" s="52"/>
      <c r="AS18" s="0"/>
      <c r="AT18" s="0"/>
      <c r="AU18" s="0"/>
      <c r="AV18" s="0"/>
      <c r="AW18" s="53" t="n">
        <f aca="false">FALSE()</f>
        <v>0</v>
      </c>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5.75" hidden="false" customHeight="true" outlineLevel="0" collapsed="false">
      <c r="A19" s="0"/>
      <c r="B19" s="9"/>
      <c r="C19" s="46"/>
      <c r="D19" s="46"/>
      <c r="E19" s="47" t="n">
        <f aca="false">IF($AY$39=0,2,AV43)</f>
        <v>2</v>
      </c>
      <c r="F19" s="47"/>
      <c r="G19" s="47"/>
      <c r="H19" s="47"/>
      <c r="I19" s="48"/>
      <c r="J19" s="49"/>
      <c r="K19" s="49"/>
      <c r="L19" s="49"/>
      <c r="M19" s="48"/>
      <c r="N19" s="49"/>
      <c r="O19" s="49"/>
      <c r="P19" s="49"/>
      <c r="Q19" s="48"/>
      <c r="R19" s="49"/>
      <c r="S19" s="49"/>
      <c r="T19" s="49"/>
      <c r="U19" s="48"/>
      <c r="V19" s="49"/>
      <c r="W19" s="49"/>
      <c r="X19" s="49"/>
      <c r="Y19" s="48"/>
      <c r="Z19" s="49"/>
      <c r="AA19" s="49"/>
      <c r="AB19" s="49"/>
      <c r="AC19" s="48"/>
      <c r="AD19" s="50"/>
      <c r="AE19" s="50"/>
      <c r="AF19" s="50"/>
      <c r="AG19" s="51"/>
      <c r="AH19" s="12"/>
      <c r="AI19" s="0"/>
      <c r="AJ19" s="0"/>
      <c r="AK19" s="0"/>
      <c r="AL19" s="0"/>
      <c r="AM19" s="0"/>
      <c r="AN19" s="0"/>
      <c r="AO19" s="0"/>
      <c r="AP19" s="0"/>
      <c r="AQ19" s="0"/>
      <c r="AR19" s="0"/>
      <c r="AS19" s="0"/>
      <c r="AT19" s="0"/>
      <c r="AU19" s="0"/>
      <c r="AV19" s="0"/>
      <c r="AW19" s="8" t="n">
        <f aca="false">IF(AW18=1,1,2)</f>
        <v>2</v>
      </c>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5.75" hidden="false" customHeight="true" outlineLevel="0" collapsed="false">
      <c r="A20" s="0"/>
      <c r="B20" s="9"/>
      <c r="C20" s="46"/>
      <c r="D20" s="46"/>
      <c r="E20" s="47" t="n">
        <f aca="false">IF($AY$39=0,3,AV44)</f>
        <v>3</v>
      </c>
      <c r="F20" s="47"/>
      <c r="G20" s="47"/>
      <c r="H20" s="47"/>
      <c r="I20" s="48"/>
      <c r="J20" s="49"/>
      <c r="K20" s="49"/>
      <c r="L20" s="49"/>
      <c r="M20" s="48"/>
      <c r="N20" s="49"/>
      <c r="O20" s="49"/>
      <c r="P20" s="49"/>
      <c r="Q20" s="48"/>
      <c r="R20" s="49"/>
      <c r="S20" s="49"/>
      <c r="T20" s="49"/>
      <c r="U20" s="48"/>
      <c r="V20" s="49"/>
      <c r="W20" s="49"/>
      <c r="X20" s="49"/>
      <c r="Y20" s="48"/>
      <c r="Z20" s="49"/>
      <c r="AA20" s="49"/>
      <c r="AB20" s="49"/>
      <c r="AC20" s="48"/>
      <c r="AD20" s="50"/>
      <c r="AE20" s="50"/>
      <c r="AF20" s="50"/>
      <c r="AG20" s="51"/>
      <c r="AH20" s="12"/>
      <c r="AI20" s="0"/>
      <c r="AJ20" s="0"/>
      <c r="AK20" s="52" t="str">
        <f aca="false">IF(AX11=0,"","Células preenchidas até o momento:")</f>
        <v/>
      </c>
      <c r="AL20" s="52"/>
      <c r="AM20" s="52"/>
      <c r="AN20" s="52"/>
      <c r="AO20" s="52" t="str">
        <f aca="false">IF(AX11=0,"","Células que faltam:")</f>
        <v/>
      </c>
      <c r="AP20" s="52"/>
      <c r="AQ20" s="52"/>
      <c r="AR20" s="52"/>
      <c r="AS20" s="0"/>
      <c r="AT20" s="0"/>
      <c r="AU20" s="0"/>
      <c r="AV20" s="0"/>
      <c r="AW20" s="0"/>
      <c r="AX20" s="0"/>
      <c r="AY20" s="0"/>
      <c r="AZ20" s="0"/>
      <c r="BA20" s="1" t="s">
        <v>37</v>
      </c>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5.75" hidden="false" customHeight="true" outlineLevel="0" collapsed="false">
      <c r="A21" s="0"/>
      <c r="B21" s="9"/>
      <c r="C21" s="46"/>
      <c r="D21" s="46"/>
      <c r="E21" s="47" t="n">
        <f aca="false">IF($AY$39=0,4,AV45)</f>
        <v>4</v>
      </c>
      <c r="F21" s="47"/>
      <c r="G21" s="47"/>
      <c r="H21" s="47"/>
      <c r="I21" s="48"/>
      <c r="J21" s="49"/>
      <c r="K21" s="49"/>
      <c r="L21" s="49"/>
      <c r="M21" s="48"/>
      <c r="N21" s="49"/>
      <c r="O21" s="49"/>
      <c r="P21" s="49"/>
      <c r="Q21" s="48"/>
      <c r="R21" s="49"/>
      <c r="S21" s="49"/>
      <c r="T21" s="49"/>
      <c r="U21" s="48"/>
      <c r="V21" s="49"/>
      <c r="W21" s="49"/>
      <c r="X21" s="49"/>
      <c r="Y21" s="48"/>
      <c r="Z21" s="49"/>
      <c r="AA21" s="49"/>
      <c r="AB21" s="49"/>
      <c r="AC21" s="48"/>
      <c r="AD21" s="50"/>
      <c r="AE21" s="50"/>
      <c r="AF21" s="50"/>
      <c r="AG21" s="51"/>
      <c r="AH21" s="12"/>
      <c r="AI21" s="0"/>
      <c r="AJ21" s="0"/>
      <c r="AK21" s="0"/>
      <c r="AL21" s="54" t="str">
        <f aca="false">IF(AX11=0,"",COUNTA(I18:I23,M18:M23,Q18:Q23,U18:U23,Y18:Y23,AC18:AC23,I26:I31,M26:M31,Q26:Q31,U26:U31,Y26:Y31,AC26:AC31,I34:I38,M34:M38,Q34:Q38,U34:U38,Y34:Y38,AC34:AC38))</f>
        <v/>
      </c>
      <c r="AM21" s="54"/>
      <c r="AN21" s="0"/>
      <c r="AO21" s="0"/>
      <c r="AP21" s="54" t="str">
        <f aca="false">IF(AX11=0,"",IF(AL21=CEILING(AW22,1),"Pronto, não precisa mais preencher células",IF(AL21&gt;CEILING(AW22,1),"Você preencheu mais células que o necessário",CEILING(AW22,1)-AL21)))</f>
        <v/>
      </c>
      <c r="AQ21" s="54"/>
      <c r="AR21" s="13"/>
      <c r="AS21" s="0"/>
      <c r="AT21" s="0"/>
      <c r="AU21" s="0"/>
      <c r="AV21" s="0"/>
      <c r="AW21" s="2" t="s">
        <v>38</v>
      </c>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5.75" hidden="false" customHeight="true" outlineLevel="0" collapsed="false">
      <c r="A22" s="0"/>
      <c r="B22" s="9"/>
      <c r="C22" s="46"/>
      <c r="D22" s="46"/>
      <c r="E22" s="47" t="n">
        <f aca="false">IF($AY$39=0,5,AV46)</f>
        <v>5</v>
      </c>
      <c r="F22" s="47"/>
      <c r="G22" s="47"/>
      <c r="H22" s="47"/>
      <c r="I22" s="48"/>
      <c r="J22" s="49"/>
      <c r="K22" s="49"/>
      <c r="L22" s="49"/>
      <c r="M22" s="48"/>
      <c r="N22" s="49"/>
      <c r="O22" s="49"/>
      <c r="P22" s="49"/>
      <c r="Q22" s="48"/>
      <c r="R22" s="49"/>
      <c r="S22" s="49"/>
      <c r="T22" s="49"/>
      <c r="U22" s="48"/>
      <c r="V22" s="49"/>
      <c r="W22" s="49"/>
      <c r="X22" s="49"/>
      <c r="Y22" s="48"/>
      <c r="Z22" s="49"/>
      <c r="AA22" s="49"/>
      <c r="AB22" s="49"/>
      <c r="AC22" s="48"/>
      <c r="AD22" s="50"/>
      <c r="AE22" s="50"/>
      <c r="AF22" s="50"/>
      <c r="AG22" s="51"/>
      <c r="AH22" s="12"/>
      <c r="AI22" s="0"/>
      <c r="AJ22" s="0"/>
      <c r="AK22" s="55" t="s">
        <v>39</v>
      </c>
      <c r="AL22" s="55"/>
      <c r="AM22" s="55"/>
      <c r="AN22" s="55"/>
      <c r="AO22" s="55"/>
      <c r="AP22" s="55"/>
      <c r="AQ22" s="55"/>
      <c r="AR22" s="55"/>
      <c r="AS22" s="0"/>
      <c r="AT22" s="0"/>
      <c r="AU22" s="0"/>
      <c r="AV22" s="0"/>
      <c r="AW22" s="8" t="n">
        <f aca="false">IF(AY11=20,ROUND(12*60/AW15,0),ROUND(24*60/AW15,0))</f>
        <v>29</v>
      </c>
      <c r="AX22" s="0"/>
      <c r="AY22" s="0"/>
      <c r="AZ22" s="0"/>
      <c r="BA22" s="1" t="s">
        <v>40</v>
      </c>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5.75" hidden="false" customHeight="true" outlineLevel="0" collapsed="false">
      <c r="A23" s="0"/>
      <c r="B23" s="9"/>
      <c r="C23" s="46"/>
      <c r="D23" s="46"/>
      <c r="E23" s="47" t="n">
        <f aca="false">IF($AY$39=0,6,AV47)</f>
        <v>6</v>
      </c>
      <c r="F23" s="47"/>
      <c r="G23" s="47"/>
      <c r="H23" s="47"/>
      <c r="I23" s="48"/>
      <c r="J23" s="49"/>
      <c r="K23" s="49"/>
      <c r="L23" s="49"/>
      <c r="M23" s="48"/>
      <c r="N23" s="49"/>
      <c r="O23" s="49"/>
      <c r="P23" s="49"/>
      <c r="Q23" s="48"/>
      <c r="R23" s="49"/>
      <c r="S23" s="49"/>
      <c r="T23" s="49"/>
      <c r="U23" s="48"/>
      <c r="V23" s="49"/>
      <c r="W23" s="49"/>
      <c r="X23" s="49"/>
      <c r="Y23" s="48"/>
      <c r="Z23" s="49"/>
      <c r="AA23" s="49"/>
      <c r="AB23" s="49"/>
      <c r="AC23" s="48"/>
      <c r="AD23" s="50"/>
      <c r="AE23" s="50"/>
      <c r="AF23" s="50"/>
      <c r="AG23" s="51"/>
      <c r="AH23" s="12"/>
      <c r="AI23" s="0"/>
      <c r="AJ23" s="0"/>
      <c r="AK23" s="55"/>
      <c r="AL23" s="55"/>
      <c r="AM23" s="55"/>
      <c r="AN23" s="55"/>
      <c r="AO23" s="55"/>
      <c r="AP23" s="55"/>
      <c r="AQ23" s="55"/>
      <c r="AR23" s="55"/>
      <c r="AS23" s="0"/>
      <c r="AT23" s="0"/>
      <c r="AU23" s="0"/>
      <c r="AV23" s="0"/>
      <c r="AW23" s="0"/>
      <c r="AX23" s="0"/>
      <c r="AY23" s="0"/>
      <c r="AZ23" s="0"/>
      <c r="BA23" s="1" t="s">
        <v>41</v>
      </c>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5.75" hidden="false" customHeight="true" outlineLevel="0" collapsed="false">
      <c r="A24" s="0"/>
      <c r="B24" s="9"/>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11"/>
      <c r="AH24" s="12"/>
      <c r="AI24" s="0"/>
      <c r="AJ24" s="0"/>
      <c r="AK24" s="55"/>
      <c r="AL24" s="55"/>
      <c r="AM24" s="55"/>
      <c r="AN24" s="55"/>
      <c r="AO24" s="55"/>
      <c r="AP24" s="55"/>
      <c r="AQ24" s="55"/>
      <c r="AR24" s="55"/>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15.75" hidden="false" customHeight="true" outlineLevel="0" collapsed="false">
      <c r="A25" s="0"/>
      <c r="B25" s="9"/>
      <c r="C25" s="42" t="s">
        <v>27</v>
      </c>
      <c r="D25" s="42"/>
      <c r="E25" s="43" t="s">
        <v>28</v>
      </c>
      <c r="F25" s="43"/>
      <c r="G25" s="43"/>
      <c r="H25" s="43"/>
      <c r="I25" s="44" t="str">
        <f aca="false">I17</f>
        <v>Segunda</v>
      </c>
      <c r="J25" s="44"/>
      <c r="K25" s="44"/>
      <c r="L25" s="44"/>
      <c r="M25" s="44" t="str">
        <f aca="false">M17</f>
        <v>Terça</v>
      </c>
      <c r="N25" s="44"/>
      <c r="O25" s="44"/>
      <c r="P25" s="44"/>
      <c r="Q25" s="44" t="str">
        <f aca="false">Q17</f>
        <v>Quarta</v>
      </c>
      <c r="R25" s="44"/>
      <c r="S25" s="44"/>
      <c r="T25" s="44"/>
      <c r="U25" s="44" t="str">
        <f aca="false">U17</f>
        <v>Quinta</v>
      </c>
      <c r="V25" s="44"/>
      <c r="W25" s="44"/>
      <c r="X25" s="44"/>
      <c r="Y25" s="44" t="str">
        <f aca="false">Y17</f>
        <v>Sexta</v>
      </c>
      <c r="Z25" s="44"/>
      <c r="AA25" s="44"/>
      <c r="AB25" s="44"/>
      <c r="AC25" s="45" t="str">
        <f aca="false">AC17</f>
        <v>Sábado</v>
      </c>
      <c r="AD25" s="45"/>
      <c r="AE25" s="45"/>
      <c r="AF25" s="45"/>
      <c r="AG25" s="11"/>
      <c r="AH25" s="12"/>
      <c r="AI25" s="0"/>
      <c r="AJ25" s="0"/>
      <c r="AK25" s="55"/>
      <c r="AL25" s="55"/>
      <c r="AM25" s="55"/>
      <c r="AN25" s="55"/>
      <c r="AO25" s="55"/>
      <c r="AP25" s="55"/>
      <c r="AQ25" s="55"/>
      <c r="AR25" s="55"/>
      <c r="AS25" s="0"/>
      <c r="AT25" s="0"/>
      <c r="AU25" s="0"/>
      <c r="AV25" s="0"/>
      <c r="AW25" s="2" t="s">
        <v>42</v>
      </c>
      <c r="AX25" s="0"/>
      <c r="AY25" s="0"/>
      <c r="AZ25" s="0"/>
      <c r="BA25" s="1" t="s">
        <v>43</v>
      </c>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5.75" hidden="false" customHeight="true" outlineLevel="0" collapsed="false">
      <c r="A26" s="0"/>
      <c r="B26" s="9"/>
      <c r="C26" s="46" t="s">
        <v>44</v>
      </c>
      <c r="D26" s="46"/>
      <c r="E26" s="47" t="n">
        <f aca="false">IF($AY$39=0,1,AV50)</f>
        <v>1</v>
      </c>
      <c r="F26" s="47"/>
      <c r="G26" s="47"/>
      <c r="H26" s="47"/>
      <c r="I26" s="48"/>
      <c r="J26" s="49"/>
      <c r="K26" s="49"/>
      <c r="L26" s="49"/>
      <c r="M26" s="48"/>
      <c r="N26" s="49"/>
      <c r="O26" s="49"/>
      <c r="P26" s="49"/>
      <c r="Q26" s="48"/>
      <c r="R26" s="49"/>
      <c r="S26" s="49"/>
      <c r="T26" s="49"/>
      <c r="U26" s="48"/>
      <c r="V26" s="49"/>
      <c r="W26" s="49"/>
      <c r="X26" s="49"/>
      <c r="Y26" s="48"/>
      <c r="Z26" s="49"/>
      <c r="AA26" s="49"/>
      <c r="AB26" s="49"/>
      <c r="AC26" s="48"/>
      <c r="AD26" s="50"/>
      <c r="AE26" s="50"/>
      <c r="AF26" s="50"/>
      <c r="AG26" s="51"/>
      <c r="AH26" s="12"/>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5.75" hidden="false" customHeight="true" outlineLevel="0" collapsed="false">
      <c r="A27" s="0"/>
      <c r="B27" s="9"/>
      <c r="C27" s="46"/>
      <c r="D27" s="46"/>
      <c r="E27" s="47" t="n">
        <f aca="false">IF($AY$39=0,2,AV51)</f>
        <v>2</v>
      </c>
      <c r="F27" s="47"/>
      <c r="G27" s="47"/>
      <c r="H27" s="47"/>
      <c r="I27" s="48"/>
      <c r="J27" s="49"/>
      <c r="K27" s="49"/>
      <c r="L27" s="49"/>
      <c r="M27" s="48"/>
      <c r="N27" s="49"/>
      <c r="O27" s="49"/>
      <c r="P27" s="49"/>
      <c r="Q27" s="48"/>
      <c r="R27" s="49"/>
      <c r="S27" s="49"/>
      <c r="T27" s="49"/>
      <c r="U27" s="48"/>
      <c r="V27" s="49"/>
      <c r="W27" s="49"/>
      <c r="X27" s="49"/>
      <c r="Y27" s="48"/>
      <c r="Z27" s="49"/>
      <c r="AA27" s="49"/>
      <c r="AB27" s="49"/>
      <c r="AC27" s="48"/>
      <c r="AD27" s="50"/>
      <c r="AE27" s="50"/>
      <c r="AF27" s="50"/>
      <c r="AG27" s="51"/>
      <c r="AH27" s="12"/>
      <c r="AI27" s="0"/>
      <c r="AJ27" s="0"/>
      <c r="AK27" s="0"/>
      <c r="AL27" s="0"/>
      <c r="AM27" s="0"/>
      <c r="AN27" s="0"/>
      <c r="AO27" s="0"/>
      <c r="AP27" s="0"/>
      <c r="AQ27" s="0"/>
      <c r="AR27" s="0"/>
      <c r="AS27" s="0"/>
      <c r="AT27" s="0"/>
      <c r="AU27" s="0"/>
      <c r="AV27" s="0"/>
      <c r="AW27" s="2" t="s">
        <v>45</v>
      </c>
      <c r="AX27" s="0"/>
      <c r="AY27" s="0"/>
      <c r="AZ27" s="0"/>
      <c r="BA27" s="1" t="s">
        <v>46</v>
      </c>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5.75" hidden="false" customHeight="true" outlineLevel="0" collapsed="false">
      <c r="A28" s="0"/>
      <c r="B28" s="9"/>
      <c r="C28" s="46"/>
      <c r="D28" s="46"/>
      <c r="E28" s="47" t="n">
        <f aca="false">IF($AY$39=0,3,AV52)</f>
        <v>3</v>
      </c>
      <c r="F28" s="47"/>
      <c r="G28" s="47"/>
      <c r="H28" s="47"/>
      <c r="I28" s="48"/>
      <c r="J28" s="49"/>
      <c r="K28" s="49"/>
      <c r="L28" s="49"/>
      <c r="M28" s="48"/>
      <c r="N28" s="49"/>
      <c r="O28" s="49"/>
      <c r="P28" s="49"/>
      <c r="Q28" s="48"/>
      <c r="R28" s="49"/>
      <c r="S28" s="49"/>
      <c r="T28" s="49"/>
      <c r="U28" s="48"/>
      <c r="V28" s="49"/>
      <c r="W28" s="49"/>
      <c r="X28" s="49"/>
      <c r="Y28" s="48"/>
      <c r="Z28" s="49"/>
      <c r="AA28" s="49"/>
      <c r="AB28" s="49"/>
      <c r="AC28" s="48"/>
      <c r="AD28" s="50"/>
      <c r="AE28" s="50"/>
      <c r="AF28" s="50"/>
      <c r="AG28" s="51"/>
      <c r="AH28" s="12"/>
      <c r="AI28" s="0"/>
      <c r="AJ28" s="0"/>
      <c r="AK28" s="57"/>
      <c r="AL28" s="58" t="s">
        <v>47</v>
      </c>
      <c r="AM28" s="58"/>
      <c r="AN28" s="58"/>
      <c r="AO28" s="58"/>
      <c r="AP28" s="58"/>
      <c r="AQ28" s="59" t="n">
        <v>0.0104166666666667</v>
      </c>
      <c r="AR28" s="60"/>
      <c r="AS28" s="0"/>
      <c r="AT28" s="0"/>
      <c r="AU28" s="0"/>
      <c r="AV28" s="0"/>
      <c r="AW28" s="2" t="s">
        <v>48</v>
      </c>
      <c r="AX28" s="0"/>
      <c r="AY28" s="0"/>
      <c r="AZ28" s="0"/>
      <c r="BA28" s="1" t="s">
        <v>49</v>
      </c>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5.75" hidden="false" customHeight="true" outlineLevel="0" collapsed="false">
      <c r="A29" s="0"/>
      <c r="B29" s="9"/>
      <c r="C29" s="46"/>
      <c r="D29" s="46"/>
      <c r="E29" s="47" t="n">
        <f aca="false">IF($AY$39=0,4,AV53)</f>
        <v>4</v>
      </c>
      <c r="F29" s="47"/>
      <c r="G29" s="47"/>
      <c r="H29" s="47"/>
      <c r="I29" s="48"/>
      <c r="J29" s="49"/>
      <c r="K29" s="49"/>
      <c r="L29" s="49"/>
      <c r="M29" s="48"/>
      <c r="N29" s="49"/>
      <c r="O29" s="49"/>
      <c r="P29" s="49"/>
      <c r="Q29" s="48"/>
      <c r="R29" s="49"/>
      <c r="S29" s="49"/>
      <c r="T29" s="49"/>
      <c r="U29" s="48"/>
      <c r="V29" s="49"/>
      <c r="W29" s="49"/>
      <c r="X29" s="49"/>
      <c r="Y29" s="48"/>
      <c r="Z29" s="49"/>
      <c r="AA29" s="49"/>
      <c r="AB29" s="49"/>
      <c r="AC29" s="48"/>
      <c r="AD29" s="50"/>
      <c r="AE29" s="50"/>
      <c r="AF29" s="50"/>
      <c r="AG29" s="51"/>
      <c r="AH29" s="12"/>
      <c r="AI29" s="0"/>
      <c r="AJ29" s="0"/>
      <c r="AK29" s="61"/>
      <c r="AL29" s="20"/>
      <c r="AM29" s="62"/>
      <c r="AN29" s="62"/>
      <c r="AO29" s="62"/>
      <c r="AP29" s="62"/>
      <c r="AQ29" s="62"/>
      <c r="AR29" s="63"/>
      <c r="AS29" s="0"/>
      <c r="AT29" s="0"/>
      <c r="AU29" s="0"/>
      <c r="AV29" s="0"/>
      <c r="AW29" s="2" t="s">
        <v>50</v>
      </c>
      <c r="AX29" s="0"/>
      <c r="AY29" s="0"/>
      <c r="AZ29" s="0"/>
      <c r="BA29" s="1" t="s">
        <v>51</v>
      </c>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5.75" hidden="false" customHeight="true" outlineLevel="0" collapsed="false">
      <c r="A30" s="0"/>
      <c r="B30" s="9"/>
      <c r="C30" s="46"/>
      <c r="D30" s="46"/>
      <c r="E30" s="47" t="n">
        <f aca="false">IF($AY$39=0,5,AV54)</f>
        <v>5</v>
      </c>
      <c r="F30" s="47"/>
      <c r="G30" s="47"/>
      <c r="H30" s="47"/>
      <c r="I30" s="48"/>
      <c r="J30" s="49"/>
      <c r="K30" s="49"/>
      <c r="L30" s="49"/>
      <c r="M30" s="48"/>
      <c r="N30" s="49"/>
      <c r="O30" s="49"/>
      <c r="P30" s="49"/>
      <c r="Q30" s="48"/>
      <c r="R30" s="49"/>
      <c r="S30" s="49"/>
      <c r="T30" s="49"/>
      <c r="U30" s="48"/>
      <c r="V30" s="49"/>
      <c r="W30" s="49"/>
      <c r="X30" s="49"/>
      <c r="Y30" s="48"/>
      <c r="Z30" s="49"/>
      <c r="AA30" s="49"/>
      <c r="AB30" s="49"/>
      <c r="AC30" s="48"/>
      <c r="AD30" s="50"/>
      <c r="AE30" s="50"/>
      <c r="AF30" s="50"/>
      <c r="AG30" s="51"/>
      <c r="AH30" s="12"/>
      <c r="AI30" s="0"/>
      <c r="AJ30" s="0"/>
      <c r="AK30" s="61"/>
      <c r="AL30" s="64" t="s">
        <v>52</v>
      </c>
      <c r="AM30" s="64"/>
      <c r="AN30" s="64"/>
      <c r="AO30" s="64"/>
      <c r="AP30" s="64"/>
      <c r="AQ30" s="65" t="str">
        <f aca="false">IF(AW46=0,AW45&amp;":"&amp;AW46&amp;AW46,IF(AW46=5,AW45&amp;":"&amp;0&amp;AW46,AW45&amp;":"&amp;AW46))</f>
        <v>7:00</v>
      </c>
      <c r="AR30" s="63"/>
      <c r="AS30" s="0"/>
      <c r="AT30" s="0"/>
      <c r="AU30" s="0"/>
      <c r="AV30" s="0"/>
      <c r="AW30" s="0"/>
      <c r="AX30" s="0"/>
      <c r="AY30" s="0"/>
      <c r="AZ30" s="0"/>
      <c r="BA30" s="1" t="s">
        <v>53</v>
      </c>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5.75" hidden="false" customHeight="true" outlineLevel="0" collapsed="false">
      <c r="A31" s="0"/>
      <c r="B31" s="9"/>
      <c r="C31" s="46"/>
      <c r="D31" s="46"/>
      <c r="E31" s="47" t="n">
        <f aca="false">IF($AY$39=0,6,AV55)</f>
        <v>6</v>
      </c>
      <c r="F31" s="47"/>
      <c r="G31" s="47"/>
      <c r="H31" s="47"/>
      <c r="I31" s="48"/>
      <c r="J31" s="49"/>
      <c r="K31" s="49"/>
      <c r="L31" s="49"/>
      <c r="M31" s="48"/>
      <c r="N31" s="49"/>
      <c r="O31" s="49"/>
      <c r="P31" s="49"/>
      <c r="Q31" s="48"/>
      <c r="R31" s="49"/>
      <c r="S31" s="49"/>
      <c r="T31" s="49"/>
      <c r="U31" s="48"/>
      <c r="V31" s="49"/>
      <c r="W31" s="49"/>
      <c r="X31" s="49"/>
      <c r="Y31" s="48"/>
      <c r="Z31" s="49"/>
      <c r="AA31" s="49"/>
      <c r="AB31" s="49"/>
      <c r="AC31" s="48"/>
      <c r="AD31" s="50"/>
      <c r="AE31" s="50"/>
      <c r="AF31" s="50"/>
      <c r="AG31" s="51"/>
      <c r="AH31" s="12"/>
      <c r="AI31" s="0"/>
      <c r="AJ31" s="0"/>
      <c r="AK31" s="61"/>
      <c r="AL31" s="20"/>
      <c r="AM31" s="62"/>
      <c r="AN31" s="62"/>
      <c r="AO31" s="62"/>
      <c r="AP31" s="62"/>
      <c r="AQ31" s="66"/>
      <c r="AR31" s="63"/>
      <c r="AS31" s="20"/>
      <c r="AT31" s="20"/>
      <c r="AU31" s="0"/>
      <c r="AV31" s="0"/>
      <c r="AW31" s="0"/>
      <c r="AX31" s="0"/>
      <c r="AY31" s="0"/>
      <c r="AZ31" s="0"/>
      <c r="BA31" s="0"/>
      <c r="BB31" s="0"/>
      <c r="BC31" s="0"/>
      <c r="BD31" s="0"/>
      <c r="BE31" s="0"/>
      <c r="BF31" s="1" t="s">
        <v>54</v>
      </c>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5.75" hidden="false" customHeight="true" outlineLevel="0" collapsed="false">
      <c r="A32" s="0"/>
      <c r="B32" s="9"/>
      <c r="C32" s="67"/>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9"/>
      <c r="AG32" s="11"/>
      <c r="AH32" s="12"/>
      <c r="AI32" s="0"/>
      <c r="AJ32" s="0"/>
      <c r="AK32" s="61"/>
      <c r="AL32" s="64" t="s">
        <v>55</v>
      </c>
      <c r="AM32" s="64"/>
      <c r="AN32" s="64"/>
      <c r="AO32" s="64"/>
      <c r="AP32" s="64"/>
      <c r="AQ32" s="70" t="n">
        <v>0.395833333333333</v>
      </c>
      <c r="AR32" s="63"/>
      <c r="AS32" s="20"/>
      <c r="AT32" s="2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15.75" hidden="false" customHeight="true" outlineLevel="0" collapsed="false">
      <c r="A33" s="0"/>
      <c r="B33" s="9"/>
      <c r="C33" s="42" t="s">
        <v>27</v>
      </c>
      <c r="D33" s="42"/>
      <c r="E33" s="43" t="s">
        <v>28</v>
      </c>
      <c r="F33" s="43"/>
      <c r="G33" s="43"/>
      <c r="H33" s="43"/>
      <c r="I33" s="44" t="str">
        <f aca="false">I25</f>
        <v>Segunda</v>
      </c>
      <c r="J33" s="44"/>
      <c r="K33" s="44"/>
      <c r="L33" s="44"/>
      <c r="M33" s="44" t="str">
        <f aca="false">M25</f>
        <v>Terça</v>
      </c>
      <c r="N33" s="44"/>
      <c r="O33" s="44"/>
      <c r="P33" s="44"/>
      <c r="Q33" s="44" t="str">
        <f aca="false">Q25</f>
        <v>Quarta</v>
      </c>
      <c r="R33" s="44"/>
      <c r="S33" s="44"/>
      <c r="T33" s="44"/>
      <c r="U33" s="44" t="str">
        <f aca="false">U25</f>
        <v>Quinta</v>
      </c>
      <c r="V33" s="44"/>
      <c r="W33" s="44"/>
      <c r="X33" s="44"/>
      <c r="Y33" s="44" t="str">
        <f aca="false">Y25</f>
        <v>Sexta</v>
      </c>
      <c r="Z33" s="44"/>
      <c r="AA33" s="44"/>
      <c r="AB33" s="44"/>
      <c r="AC33" s="45" t="str">
        <f aca="false">AC25</f>
        <v>Sábado</v>
      </c>
      <c r="AD33" s="45"/>
      <c r="AE33" s="45"/>
      <c r="AF33" s="45"/>
      <c r="AG33" s="11"/>
      <c r="AH33" s="12"/>
      <c r="AI33" s="0"/>
      <c r="AJ33" s="0"/>
      <c r="AK33" s="71"/>
      <c r="AL33" s="72" t="str">
        <f aca="false">IF(OR(AQ32=BF43,AQ32=BF44,AQ32=BF45,AQ32=BF46,AQ32=BF47),"","Atualize o horário do intervalo neste período")</f>
        <v/>
      </c>
      <c r="AM33" s="72"/>
      <c r="AN33" s="72"/>
      <c r="AO33" s="72"/>
      <c r="AP33" s="72"/>
      <c r="AQ33" s="73"/>
      <c r="AR33" s="74"/>
      <c r="AS33" s="20"/>
      <c r="AT33" s="20"/>
      <c r="AU33" s="0"/>
      <c r="AV33" s="0"/>
      <c r="AW33" s="0"/>
      <c r="AX33" s="0"/>
      <c r="AY33" s="75" t="s">
        <v>56</v>
      </c>
      <c r="AZ33" s="76"/>
      <c r="BA33" s="0"/>
      <c r="BB33" s="0"/>
      <c r="BC33" s="0"/>
      <c r="BD33" s="0"/>
      <c r="BE33" s="0"/>
      <c r="BF33" s="77" t="n">
        <v>0.00347222222222222</v>
      </c>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15.75" hidden="false" customHeight="true" outlineLevel="0" collapsed="false">
      <c r="A34" s="0"/>
      <c r="B34" s="9"/>
      <c r="C34" s="78" t="s">
        <v>57</v>
      </c>
      <c r="D34" s="78"/>
      <c r="E34" s="47" t="n">
        <f aca="false">IF($AY$39=0,1,AV58)</f>
        <v>1</v>
      </c>
      <c r="F34" s="47"/>
      <c r="G34" s="47"/>
      <c r="H34" s="47"/>
      <c r="I34" s="48"/>
      <c r="J34" s="49"/>
      <c r="K34" s="49"/>
      <c r="L34" s="49"/>
      <c r="M34" s="48"/>
      <c r="N34" s="49"/>
      <c r="O34" s="49"/>
      <c r="P34" s="49"/>
      <c r="Q34" s="48"/>
      <c r="R34" s="49"/>
      <c r="S34" s="49"/>
      <c r="T34" s="49"/>
      <c r="U34" s="48"/>
      <c r="V34" s="49"/>
      <c r="W34" s="49"/>
      <c r="X34" s="49"/>
      <c r="Y34" s="48"/>
      <c r="Z34" s="49"/>
      <c r="AA34" s="49"/>
      <c r="AB34" s="49"/>
      <c r="AC34" s="48"/>
      <c r="AD34" s="50"/>
      <c r="AE34" s="50"/>
      <c r="AF34" s="50"/>
      <c r="AG34" s="11"/>
      <c r="AH34" s="12"/>
      <c r="AI34" s="0"/>
      <c r="AJ34" s="0"/>
      <c r="AK34" s="0"/>
      <c r="AL34" s="0"/>
      <c r="AM34" s="0"/>
      <c r="AN34" s="0"/>
      <c r="AO34" s="0"/>
      <c r="AP34" s="0"/>
      <c r="AQ34" s="0"/>
      <c r="AR34" s="0"/>
      <c r="AS34" s="20"/>
      <c r="AT34" s="20"/>
      <c r="AU34" s="0"/>
      <c r="AV34" s="0"/>
      <c r="AW34" s="0"/>
      <c r="AX34" s="0"/>
      <c r="AY34" s="79" t="str">
        <f aca="false">0&amp;":"&amp;AZ34&amp;":"&amp;0</f>
        <v>0:50:0</v>
      </c>
      <c r="AZ34" s="75" t="n">
        <f aca="false">AW15</f>
        <v>50</v>
      </c>
      <c r="BA34" s="0"/>
      <c r="BB34" s="0"/>
      <c r="BC34" s="0"/>
      <c r="BD34" s="0"/>
      <c r="BE34" s="0"/>
      <c r="BF34" s="77" t="n">
        <v>0.00694444444444444</v>
      </c>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15.75" hidden="false" customHeight="true" outlineLevel="0" collapsed="false">
      <c r="A35" s="0"/>
      <c r="B35" s="9"/>
      <c r="C35" s="78"/>
      <c r="D35" s="78"/>
      <c r="E35" s="47" t="n">
        <f aca="false">IF($AY$39=0,2,AV59)</f>
        <v>2</v>
      </c>
      <c r="F35" s="47"/>
      <c r="G35" s="47"/>
      <c r="H35" s="47"/>
      <c r="I35" s="48"/>
      <c r="J35" s="49"/>
      <c r="K35" s="49"/>
      <c r="L35" s="49"/>
      <c r="M35" s="48"/>
      <c r="N35" s="49"/>
      <c r="O35" s="49"/>
      <c r="P35" s="49"/>
      <c r="Q35" s="48"/>
      <c r="R35" s="49"/>
      <c r="S35" s="49"/>
      <c r="T35" s="49"/>
      <c r="U35" s="48"/>
      <c r="V35" s="49"/>
      <c r="W35" s="49"/>
      <c r="X35" s="49"/>
      <c r="Y35" s="48"/>
      <c r="Z35" s="49"/>
      <c r="AA35" s="49"/>
      <c r="AB35" s="49"/>
      <c r="AC35" s="48"/>
      <c r="AD35" s="50"/>
      <c r="AE35" s="50"/>
      <c r="AF35" s="50"/>
      <c r="AG35" s="11"/>
      <c r="AH35" s="12"/>
      <c r="AI35" s="0"/>
      <c r="AJ35" s="0"/>
      <c r="AK35" s="57"/>
      <c r="AL35" s="58" t="s">
        <v>58</v>
      </c>
      <c r="AM35" s="58"/>
      <c r="AN35" s="58"/>
      <c r="AO35" s="58"/>
      <c r="AP35" s="58"/>
      <c r="AQ35" s="59" t="n">
        <v>0.0104166666666667</v>
      </c>
      <c r="AR35" s="60"/>
      <c r="AS35" s="20"/>
      <c r="AT35" s="20"/>
      <c r="AU35" s="0"/>
      <c r="AV35" s="0"/>
      <c r="AW35" s="0"/>
      <c r="AX35" s="0"/>
      <c r="AY35" s="0"/>
      <c r="AZ35" s="0"/>
      <c r="BA35" s="0"/>
      <c r="BB35" s="0"/>
      <c r="BC35" s="0"/>
      <c r="BD35" s="0"/>
      <c r="BE35" s="0"/>
      <c r="BF35" s="77" t="n">
        <v>0.0104166666666667</v>
      </c>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15.75" hidden="false" customHeight="true" outlineLevel="0" collapsed="false">
      <c r="A36" s="0"/>
      <c r="B36" s="9"/>
      <c r="C36" s="78"/>
      <c r="D36" s="78"/>
      <c r="E36" s="47" t="n">
        <f aca="false">IF($AY$39=0,3,AV60)</f>
        <v>3</v>
      </c>
      <c r="F36" s="47"/>
      <c r="G36" s="47"/>
      <c r="H36" s="47"/>
      <c r="I36" s="48"/>
      <c r="J36" s="49"/>
      <c r="K36" s="49"/>
      <c r="L36" s="49"/>
      <c r="M36" s="48"/>
      <c r="N36" s="49"/>
      <c r="O36" s="49"/>
      <c r="P36" s="49"/>
      <c r="Q36" s="48"/>
      <c r="R36" s="49"/>
      <c r="S36" s="49"/>
      <c r="T36" s="49"/>
      <c r="U36" s="48"/>
      <c r="V36" s="49"/>
      <c r="W36" s="49"/>
      <c r="X36" s="49"/>
      <c r="Y36" s="48"/>
      <c r="Z36" s="49"/>
      <c r="AA36" s="49"/>
      <c r="AB36" s="49"/>
      <c r="AC36" s="48"/>
      <c r="AD36" s="50"/>
      <c r="AE36" s="50"/>
      <c r="AF36" s="50"/>
      <c r="AG36" s="11"/>
      <c r="AH36" s="12"/>
      <c r="AI36" s="0"/>
      <c r="AJ36" s="0"/>
      <c r="AK36" s="61"/>
      <c r="AL36" s="20"/>
      <c r="AM36" s="20"/>
      <c r="AN36" s="20"/>
      <c r="AO36" s="20"/>
      <c r="AP36" s="20"/>
      <c r="AQ36" s="20"/>
      <c r="AR36" s="63"/>
      <c r="AS36" s="20"/>
      <c r="AT36" s="20"/>
      <c r="AU36" s="0"/>
      <c r="AV36" s="0"/>
      <c r="AW36" s="0"/>
      <c r="AX36" s="0"/>
      <c r="AY36" s="0"/>
      <c r="AZ36" s="0"/>
      <c r="BA36" s="0"/>
      <c r="BB36" s="0"/>
      <c r="BC36" s="0"/>
      <c r="BD36" s="0"/>
      <c r="BE36" s="0"/>
      <c r="BF36" s="77" t="n">
        <v>0.0138888888888889</v>
      </c>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15.75" hidden="false" customHeight="true" outlineLevel="0" collapsed="false">
      <c r="A37" s="0"/>
      <c r="B37" s="9"/>
      <c r="C37" s="78"/>
      <c r="D37" s="78"/>
      <c r="E37" s="47" t="n">
        <f aca="false">IF($AY$39=0,4,AV61)</f>
        <v>4</v>
      </c>
      <c r="F37" s="47"/>
      <c r="G37" s="47"/>
      <c r="H37" s="47"/>
      <c r="I37" s="48"/>
      <c r="J37" s="49"/>
      <c r="K37" s="49"/>
      <c r="L37" s="49"/>
      <c r="M37" s="48"/>
      <c r="N37" s="49"/>
      <c r="O37" s="49"/>
      <c r="P37" s="49"/>
      <c r="Q37" s="48"/>
      <c r="R37" s="49"/>
      <c r="S37" s="49"/>
      <c r="T37" s="49"/>
      <c r="U37" s="48"/>
      <c r="V37" s="49"/>
      <c r="W37" s="49"/>
      <c r="X37" s="49"/>
      <c r="Y37" s="48"/>
      <c r="Z37" s="49"/>
      <c r="AA37" s="49"/>
      <c r="AB37" s="49"/>
      <c r="AC37" s="48"/>
      <c r="AD37" s="50"/>
      <c r="AE37" s="50"/>
      <c r="AF37" s="50"/>
      <c r="AG37" s="11"/>
      <c r="AH37" s="12"/>
      <c r="AI37" s="0"/>
      <c r="AJ37" s="0"/>
      <c r="AK37" s="61"/>
      <c r="AL37" s="64" t="s">
        <v>59</v>
      </c>
      <c r="AM37" s="64"/>
      <c r="AN37" s="64"/>
      <c r="AO37" s="64"/>
      <c r="AP37" s="64"/>
      <c r="AQ37" s="65" t="str">
        <f aca="false">IF(AW54=0,AW53&amp;":"&amp;AW54&amp;AW54,IF(AW54=5,AW53&amp;":"&amp;0&amp;AW54,AW53&amp;":"&amp;AW54))</f>
        <v>12:20</v>
      </c>
      <c r="AR37" s="63"/>
      <c r="AS37" s="0"/>
      <c r="AT37" s="0"/>
      <c r="AU37" s="0"/>
      <c r="AV37" s="0"/>
      <c r="AW37" s="0"/>
      <c r="AX37" s="0"/>
      <c r="AY37" s="1" t="s">
        <v>60</v>
      </c>
      <c r="AZ37" s="0"/>
      <c r="BA37" s="0"/>
      <c r="BB37" s="0"/>
      <c r="BC37" s="0"/>
      <c r="BD37" s="0"/>
      <c r="BE37" s="0"/>
      <c r="BF37" s="77" t="n">
        <v>0.0173611111111111</v>
      </c>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15.75" hidden="false" customHeight="true" outlineLevel="0" collapsed="false">
      <c r="A38" s="0"/>
      <c r="B38" s="9"/>
      <c r="C38" s="78"/>
      <c r="D38" s="78"/>
      <c r="E38" s="80" t="n">
        <f aca="false">IF($AY$39=0,5,AV62)</f>
        <v>5</v>
      </c>
      <c r="F38" s="80"/>
      <c r="G38" s="80"/>
      <c r="H38" s="80"/>
      <c r="I38" s="81"/>
      <c r="J38" s="82"/>
      <c r="K38" s="82"/>
      <c r="L38" s="82"/>
      <c r="M38" s="81"/>
      <c r="N38" s="82"/>
      <c r="O38" s="82"/>
      <c r="P38" s="82"/>
      <c r="Q38" s="81"/>
      <c r="R38" s="82"/>
      <c r="S38" s="82"/>
      <c r="T38" s="82"/>
      <c r="U38" s="81"/>
      <c r="V38" s="82"/>
      <c r="W38" s="82"/>
      <c r="X38" s="82"/>
      <c r="Y38" s="81"/>
      <c r="Z38" s="82"/>
      <c r="AA38" s="82"/>
      <c r="AB38" s="82"/>
      <c r="AC38" s="81"/>
      <c r="AD38" s="83"/>
      <c r="AE38" s="83"/>
      <c r="AF38" s="83"/>
      <c r="AG38" s="11"/>
      <c r="AH38" s="12"/>
      <c r="AI38" s="0"/>
      <c r="AJ38" s="0"/>
      <c r="AK38" s="61"/>
      <c r="AL38" s="20"/>
      <c r="AM38" s="20"/>
      <c r="AN38" s="20"/>
      <c r="AO38" s="20"/>
      <c r="AP38" s="20"/>
      <c r="AQ38" s="20"/>
      <c r="AR38" s="63"/>
      <c r="AS38" s="0"/>
      <c r="AT38" s="0"/>
      <c r="AU38" s="0"/>
      <c r="AV38" s="0"/>
      <c r="AW38" s="0"/>
      <c r="AX38" s="0"/>
      <c r="AY38" s="2" t="n">
        <f aca="false">TRUE()</f>
        <v>1</v>
      </c>
      <c r="AZ38" s="0"/>
      <c r="BA38" s="0"/>
      <c r="BB38" s="0"/>
      <c r="BC38" s="0"/>
      <c r="BD38" s="0"/>
      <c r="BE38" s="0"/>
      <c r="BF38" s="77" t="n">
        <v>0.0208333333333333</v>
      </c>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23.25" hidden="false" customHeight="true" outlineLevel="0" collapsed="false">
      <c r="A39" s="0"/>
      <c r="B39" s="9"/>
      <c r="C39" s="84"/>
      <c r="D39" s="85" t="s">
        <v>61</v>
      </c>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11"/>
      <c r="AH39" s="12"/>
      <c r="AI39" s="0"/>
      <c r="AJ39" s="0"/>
      <c r="AK39" s="61"/>
      <c r="AL39" s="64" t="s">
        <v>55</v>
      </c>
      <c r="AM39" s="64"/>
      <c r="AN39" s="64"/>
      <c r="AO39" s="64"/>
      <c r="AP39" s="64"/>
      <c r="AQ39" s="70" t="n">
        <v>0.618055555555556</v>
      </c>
      <c r="AR39" s="63"/>
      <c r="AS39" s="0"/>
      <c r="AT39" s="0"/>
      <c r="AU39" s="0"/>
      <c r="AV39" s="0"/>
      <c r="AW39" s="0"/>
      <c r="AX39" s="0"/>
      <c r="AY39" s="8" t="n">
        <f aca="false">IF(AY38=1,1,0)</f>
        <v>0</v>
      </c>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15.75" hidden="false" customHeight="true" outlineLevel="0" collapsed="false">
      <c r="A40" s="0"/>
      <c r="B40" s="9"/>
      <c r="C40" s="86" t="str">
        <f aca="false">IF(AY11=0,"Selecione seu regime de trabalho.",IF(OR(AP21="",AL21=CEILING(AW22,1)),"",IF(AP21=1,"Falta 1 célula",IF(AL21&lt;CEILING(AW22,1),"Ainda faltam "&amp;AP21&amp;" células",IF(AL21&gt;CEILING(AW22,1),"Número máximo de células ultrapassado! Apague "&amp;AL21-CEILING(AW22,1)&amp;" célula(s)")))))</f>
        <v>Selecione seu regime de trabalho.</v>
      </c>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11"/>
      <c r="AH40" s="12"/>
      <c r="AI40" s="0"/>
      <c r="AJ40" s="0"/>
      <c r="AK40" s="71"/>
      <c r="AL40" s="72" t="str">
        <f aca="false">IF(OR(AQ39=BF51,AQ39=BF52,AQ39=BF53,AQ39=BF54,AQ39=BF55),"","Atualize o horário do intervalo neste período")</f>
        <v/>
      </c>
      <c r="AM40" s="72"/>
      <c r="AN40" s="72"/>
      <c r="AO40" s="72"/>
      <c r="AP40" s="72"/>
      <c r="AQ40" s="87"/>
      <c r="AR40" s="88"/>
      <c r="AS40" s="0"/>
      <c r="AT40" s="0"/>
      <c r="AU40" s="0"/>
      <c r="AV40" s="8" t="s">
        <v>62</v>
      </c>
      <c r="AW40" s="0"/>
      <c r="AX40" s="0"/>
      <c r="AY40" s="0"/>
      <c r="AZ40" s="0"/>
      <c r="BA40" s="0"/>
      <c r="BB40" s="0"/>
      <c r="BC40" s="76" t="s">
        <v>63</v>
      </c>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15.75" hidden="false" customHeight="true" outlineLevel="0" collapsed="false">
      <c r="A41" s="0"/>
      <c r="B41" s="9"/>
      <c r="C41" s="89" t="s">
        <v>64</v>
      </c>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11"/>
      <c r="AH41" s="12"/>
      <c r="AI41" s="0"/>
      <c r="AJ41" s="0"/>
      <c r="AK41" s="0"/>
      <c r="AL41" s="0"/>
      <c r="AM41" s="0"/>
      <c r="AN41" s="0"/>
      <c r="AO41" s="0"/>
      <c r="AP41" s="0"/>
      <c r="AQ41" s="0"/>
      <c r="AR41" s="0"/>
      <c r="AS41" s="0"/>
      <c r="AT41" s="0"/>
      <c r="AU41" s="0"/>
      <c r="AV41" s="8" t="n">
        <f aca="false">IF(OR(AQ28="",AQ30="",AQ32="",AQ37="",AQ39="",AQ44="",AQ46=""),0,1)</f>
        <v>1</v>
      </c>
      <c r="AW41" s="0"/>
      <c r="AX41" s="76"/>
      <c r="AY41" s="76"/>
      <c r="AZ41" s="76"/>
      <c r="BA41" s="76"/>
      <c r="BB41" s="76"/>
      <c r="BC41" s="0"/>
      <c r="BD41" s="0"/>
      <c r="BE41" s="0"/>
      <c r="BF41" s="76"/>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15.75" hidden="false" customHeight="true" outlineLevel="0" collapsed="false">
      <c r="A42" s="0"/>
      <c r="B42" s="9"/>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11"/>
      <c r="AH42" s="12"/>
      <c r="AI42" s="0"/>
      <c r="AJ42" s="0"/>
      <c r="AK42" s="57"/>
      <c r="AL42" s="58" t="s">
        <v>65</v>
      </c>
      <c r="AM42" s="58"/>
      <c r="AN42" s="58"/>
      <c r="AO42" s="58"/>
      <c r="AP42" s="58"/>
      <c r="AQ42" s="59" t="n">
        <v>0.0104166666666667</v>
      </c>
      <c r="AR42" s="60"/>
      <c r="AS42" s="0"/>
      <c r="AT42" s="0"/>
      <c r="AU42" s="0"/>
      <c r="AV42" s="79" t="str">
        <f aca="false">HOUR(AX42)&amp;"h"&amp;AZ42&amp;" - "&amp;HOUR(AY42)&amp;"h"&amp;BA42</f>
        <v>7h00 - 7h50</v>
      </c>
      <c r="AW42" s="8" t="s">
        <v>66</v>
      </c>
      <c r="AX42" s="79" t="str">
        <f aca="false">BC42</f>
        <v>7:00</v>
      </c>
      <c r="AY42" s="79" t="n">
        <f aca="false">AX42+$AY$34</f>
        <v>0.326388888888889</v>
      </c>
      <c r="AZ42" s="79" t="str">
        <f aca="false">IF(MINUTE(AX42)=0,MINUTE(AX42)&amp;MINUTE(AX42),IF(MINUTE(AX42)&lt;10,"0"&amp;MINUTE(AX42),MINUTE(AX42)))</f>
        <v>00</v>
      </c>
      <c r="BA42" s="90" t="n">
        <f aca="false">IF(MINUTE(AY42)=0,MINUTE(AY42)&amp;MINUTE(AY42),IF(MINUTE(AY42)&lt;10,"0"&amp;MINUTE(AY42),MINUTE(AY42)))</f>
        <v>50</v>
      </c>
      <c r="BB42" s="0"/>
      <c r="BC42" s="77" t="str">
        <f aca="false">AQ30</f>
        <v>7:00</v>
      </c>
      <c r="BD42" s="0"/>
      <c r="BE42" s="0"/>
      <c r="BF42" s="79" t="str">
        <f aca="false">BC42</f>
        <v>7:00</v>
      </c>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15.75" hidden="false" customHeight="true" outlineLevel="0" collapsed="false">
      <c r="A43" s="0"/>
      <c r="B43" s="9"/>
      <c r="C43" s="91" t="s">
        <v>67</v>
      </c>
      <c r="D43" s="91"/>
      <c r="E43" s="44" t="s">
        <v>68</v>
      </c>
      <c r="F43" s="44"/>
      <c r="G43" s="44"/>
      <c r="H43" s="44"/>
      <c r="I43" s="44"/>
      <c r="J43" s="44"/>
      <c r="K43" s="44"/>
      <c r="L43" s="44"/>
      <c r="M43" s="44"/>
      <c r="N43" s="44"/>
      <c r="O43" s="44"/>
      <c r="P43" s="44"/>
      <c r="Q43" s="44"/>
      <c r="R43" s="44" t="s">
        <v>69</v>
      </c>
      <c r="S43" s="44"/>
      <c r="T43" s="44"/>
      <c r="U43" s="44"/>
      <c r="V43" s="44"/>
      <c r="W43" s="44"/>
      <c r="X43" s="44"/>
      <c r="Y43" s="44"/>
      <c r="Z43" s="44"/>
      <c r="AA43" s="44" t="s">
        <v>70</v>
      </c>
      <c r="AB43" s="44"/>
      <c r="AC43" s="44" t="s">
        <v>71</v>
      </c>
      <c r="AD43" s="44"/>
      <c r="AE43" s="92" t="s">
        <v>72</v>
      </c>
      <c r="AF43" s="92"/>
      <c r="AG43" s="11"/>
      <c r="AH43" s="93"/>
      <c r="AI43" s="0"/>
      <c r="AJ43" s="0"/>
      <c r="AK43" s="61"/>
      <c r="AL43" s="20"/>
      <c r="AM43" s="20"/>
      <c r="AN43" s="20"/>
      <c r="AO43" s="20"/>
      <c r="AP43" s="20"/>
      <c r="AQ43" s="20"/>
      <c r="AR43" s="94"/>
      <c r="AS43" s="0"/>
      <c r="AT43" s="0"/>
      <c r="AU43" s="0"/>
      <c r="AV43" s="79" t="str">
        <f aca="false">HOUR(AX43)&amp;"h"&amp;AZ43&amp;" - "&amp;HOUR(AY43)&amp;"h"&amp;BA43</f>
        <v>7h50 - 8h40</v>
      </c>
      <c r="AW43" s="95" t="n">
        <v>420</v>
      </c>
      <c r="AX43" s="79" t="n">
        <f aca="false">IF(AY42=$AQ$32,AY42+$AQ$28,AY42)</f>
        <v>0.326388888888889</v>
      </c>
      <c r="AY43" s="79" t="n">
        <f aca="false">AX43+$AY$34</f>
        <v>0.361111111111111</v>
      </c>
      <c r="AZ43" s="90" t="n">
        <f aca="false">IF(MINUTE(AX43)=0,MINUTE(AX43)&amp;MINUTE(AX43),IF(MINUTE(AX43)&lt;10,"0"&amp;MINUTE(AX43),MINUTE(AX43)))</f>
        <v>50</v>
      </c>
      <c r="BA43" s="90" t="n">
        <f aca="false">IF(MINUTE(AY43)=0,MINUTE(AY43)&amp;MINUTE(AY43),IF(MINUTE(AY43)&lt;10,"0"&amp;MINUTE(AY43),MINUTE(AY43)))</f>
        <v>40</v>
      </c>
      <c r="BB43" s="0"/>
      <c r="BC43" s="76"/>
      <c r="BD43" s="0"/>
      <c r="BE43" s="0"/>
      <c r="BF43" s="79" t="n">
        <f aca="false">BF42+$AY$34</f>
        <v>0.326388888888889</v>
      </c>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15.75" hidden="false" customHeight="true" outlineLevel="0" collapsed="false">
      <c r="A44" s="0"/>
      <c r="B44" s="9"/>
      <c r="C44" s="96"/>
      <c r="D44" s="96"/>
      <c r="E44" s="48"/>
      <c r="F44" s="48"/>
      <c r="G44" s="48"/>
      <c r="H44" s="48"/>
      <c r="I44" s="48"/>
      <c r="J44" s="48"/>
      <c r="K44" s="48"/>
      <c r="L44" s="48"/>
      <c r="M44" s="48"/>
      <c r="N44" s="48"/>
      <c r="O44" s="48"/>
      <c r="P44" s="48"/>
      <c r="Q44" s="48"/>
      <c r="R44" s="48"/>
      <c r="S44" s="48"/>
      <c r="T44" s="48"/>
      <c r="U44" s="48"/>
      <c r="V44" s="48"/>
      <c r="W44" s="48"/>
      <c r="X44" s="48"/>
      <c r="Y44" s="48"/>
      <c r="Z44" s="48"/>
      <c r="AA44" s="97"/>
      <c r="AB44" s="97"/>
      <c r="AC44" s="48"/>
      <c r="AD44" s="48"/>
      <c r="AE44" s="98"/>
      <c r="AF44" s="98"/>
      <c r="AG44" s="11"/>
      <c r="AH44" s="93"/>
      <c r="AI44" s="0"/>
      <c r="AJ44" s="0"/>
      <c r="AK44" s="61"/>
      <c r="AL44" s="64" t="s">
        <v>73</v>
      </c>
      <c r="AM44" s="64"/>
      <c r="AN44" s="64"/>
      <c r="AO44" s="64"/>
      <c r="AP44" s="64"/>
      <c r="AQ44" s="65" t="str">
        <f aca="false">IF(AW62=0,AW61&amp;":"&amp;AW62&amp;AW62,IF(AW62=5,AW61&amp;":"&amp;0&amp;AW62,AW61&amp;":"&amp;AW62))</f>
        <v>18:10</v>
      </c>
      <c r="AR44" s="63"/>
      <c r="AS44" s="0"/>
      <c r="AT44" s="0"/>
      <c r="AU44" s="0"/>
      <c r="AV44" s="79" t="str">
        <f aca="false">HOUR(AX44)&amp;"h"&amp;AZ44&amp;" - "&amp;HOUR(AY44)&amp;"h"&amp;BA44</f>
        <v>8h40 - 9h30</v>
      </c>
      <c r="AW44" s="99"/>
      <c r="AX44" s="79" t="n">
        <f aca="false">IF(AY43=$AQ$32,AY43+$AQ$28,AY43)</f>
        <v>0.361111111111111</v>
      </c>
      <c r="AY44" s="79" t="n">
        <f aca="false">AX44+$AY$34</f>
        <v>0.395833333333333</v>
      </c>
      <c r="AZ44" s="90" t="n">
        <f aca="false">IF(MINUTE(AX44)=0,MINUTE(AX44)&amp;MINUTE(AX44),IF(MINUTE(AX44)&lt;10,"0"&amp;MINUTE(AX44),MINUTE(AX44)))</f>
        <v>40</v>
      </c>
      <c r="BA44" s="90" t="n">
        <f aca="false">IF(MINUTE(AY44)=0,MINUTE(AY44)&amp;MINUTE(AY44),IF(MINUTE(AY44)&lt;10,"0"&amp;MINUTE(AY44),MINUTE(AY44)))</f>
        <v>30</v>
      </c>
      <c r="BB44" s="0"/>
      <c r="BC44" s="76"/>
      <c r="BD44" s="0"/>
      <c r="BE44" s="0"/>
      <c r="BF44" s="79" t="n">
        <f aca="false">BF43+$AY$34</f>
        <v>0.361111111111111</v>
      </c>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15.75" hidden="false" customHeight="true" outlineLevel="0" collapsed="false">
      <c r="A45" s="0"/>
      <c r="B45" s="9"/>
      <c r="C45" s="96"/>
      <c r="D45" s="96"/>
      <c r="E45" s="48"/>
      <c r="F45" s="48"/>
      <c r="G45" s="48"/>
      <c r="H45" s="48"/>
      <c r="I45" s="48"/>
      <c r="J45" s="48"/>
      <c r="K45" s="48"/>
      <c r="L45" s="48"/>
      <c r="M45" s="48"/>
      <c r="N45" s="48"/>
      <c r="O45" s="48"/>
      <c r="P45" s="48"/>
      <c r="Q45" s="48"/>
      <c r="R45" s="48"/>
      <c r="S45" s="48"/>
      <c r="T45" s="48"/>
      <c r="U45" s="48"/>
      <c r="V45" s="48"/>
      <c r="W45" s="48"/>
      <c r="X45" s="48"/>
      <c r="Y45" s="48"/>
      <c r="Z45" s="48"/>
      <c r="AA45" s="97"/>
      <c r="AB45" s="97"/>
      <c r="AC45" s="48"/>
      <c r="AD45" s="48"/>
      <c r="AE45" s="98"/>
      <c r="AF45" s="98"/>
      <c r="AG45" s="11"/>
      <c r="AH45" s="12"/>
      <c r="AI45" s="0"/>
      <c r="AJ45" s="0"/>
      <c r="AK45" s="61"/>
      <c r="AL45" s="20"/>
      <c r="AM45" s="20"/>
      <c r="AN45" s="20"/>
      <c r="AO45" s="20"/>
      <c r="AP45" s="20"/>
      <c r="AQ45" s="20"/>
      <c r="AR45" s="100"/>
      <c r="AS45" s="20"/>
      <c r="AT45" s="20"/>
      <c r="AU45" s="0"/>
      <c r="AV45" s="79" t="str">
        <f aca="false">HOUR(AX45)&amp;"h"&amp;AZ45&amp;" - "&amp;HOUR(AY45)&amp;"h"&amp;BA45</f>
        <v>9h45 - 10h35</v>
      </c>
      <c r="AW45" s="8" t="n">
        <f aca="false">TRUNC(AW43/60,0)</f>
        <v>7</v>
      </c>
      <c r="AX45" s="79" t="n">
        <f aca="false">IF(AY44=$AQ$32,AY44+$AQ$28,AY44)</f>
        <v>0.40625</v>
      </c>
      <c r="AY45" s="79" t="n">
        <f aca="false">AX45+$AY$34</f>
        <v>0.440972222222222</v>
      </c>
      <c r="AZ45" s="90" t="n">
        <f aca="false">IF(MINUTE(AX45)=0,MINUTE(AX45)&amp;MINUTE(AX45),IF(MINUTE(AX45)&lt;10,"0"&amp;MINUTE(AX45),MINUTE(AX45)))</f>
        <v>45</v>
      </c>
      <c r="BA45" s="90" t="n">
        <f aca="false">IF(MINUTE(AY45)=0,MINUTE(AY45)&amp;MINUTE(AY45),IF(MINUTE(AY45)&lt;10,"0"&amp;MINUTE(AY45),MINUTE(AY45)))</f>
        <v>35</v>
      </c>
      <c r="BB45" s="0"/>
      <c r="BC45" s="0"/>
      <c r="BD45" s="0"/>
      <c r="BE45" s="0"/>
      <c r="BF45" s="79" t="n">
        <f aca="false">BF44+$AY$34</f>
        <v>0.395833333333333</v>
      </c>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15.75" hidden="false" customHeight="true" outlineLevel="0" collapsed="false">
      <c r="A46" s="0"/>
      <c r="B46" s="9"/>
      <c r="C46" s="96"/>
      <c r="D46" s="96"/>
      <c r="E46" s="48"/>
      <c r="F46" s="48"/>
      <c r="G46" s="48"/>
      <c r="H46" s="48"/>
      <c r="I46" s="48"/>
      <c r="J46" s="48"/>
      <c r="K46" s="48"/>
      <c r="L46" s="48"/>
      <c r="M46" s="48"/>
      <c r="N46" s="48"/>
      <c r="O46" s="48"/>
      <c r="P46" s="48"/>
      <c r="Q46" s="48"/>
      <c r="R46" s="48"/>
      <c r="S46" s="48"/>
      <c r="T46" s="48"/>
      <c r="U46" s="48"/>
      <c r="V46" s="48"/>
      <c r="W46" s="48"/>
      <c r="X46" s="48"/>
      <c r="Y46" s="48"/>
      <c r="Z46" s="48"/>
      <c r="AA46" s="97"/>
      <c r="AB46" s="97"/>
      <c r="AC46" s="48"/>
      <c r="AD46" s="48"/>
      <c r="AE46" s="98"/>
      <c r="AF46" s="98"/>
      <c r="AG46" s="11"/>
      <c r="AH46" s="12"/>
      <c r="AI46" s="0"/>
      <c r="AJ46" s="0"/>
      <c r="AK46" s="61"/>
      <c r="AL46" s="64" t="s">
        <v>55</v>
      </c>
      <c r="AM46" s="64"/>
      <c r="AN46" s="64"/>
      <c r="AO46" s="64"/>
      <c r="AP46" s="64"/>
      <c r="AQ46" s="70" t="n">
        <v>0.861111111111111</v>
      </c>
      <c r="AR46" s="63"/>
      <c r="AS46" s="20"/>
      <c r="AT46" s="20"/>
      <c r="AU46" s="0"/>
      <c r="AV46" s="79" t="str">
        <f aca="false">HOUR(AX46)&amp;"h"&amp;AZ46&amp;" - "&amp;HOUR(AY46)&amp;"h"&amp;BA46</f>
        <v>10h35 - 11h25</v>
      </c>
      <c r="AW46" s="95" t="n">
        <f aca="false">AW43-AW45*60</f>
        <v>0</v>
      </c>
      <c r="AX46" s="79" t="n">
        <f aca="false">IF(AY45=$AQ$32,AY45+$AQ$28,AY45)</f>
        <v>0.440972222222222</v>
      </c>
      <c r="AY46" s="79" t="n">
        <f aca="false">AX46+$AY$34</f>
        <v>0.475694444444444</v>
      </c>
      <c r="AZ46" s="90" t="n">
        <f aca="false">IF(MINUTE(AX46)=0,MINUTE(AX46)&amp;MINUTE(AX46),IF(MINUTE(AX46)&lt;10,"0"&amp;MINUTE(AX46),MINUTE(AX46)))</f>
        <v>35</v>
      </c>
      <c r="BA46" s="90" t="n">
        <f aca="false">IF(MINUTE(AY46)=0,MINUTE(AY46)&amp;MINUTE(AY46),IF(MINUTE(AY46)&lt;10,"0"&amp;MINUTE(AY46),MINUTE(AY46)))</f>
        <v>25</v>
      </c>
      <c r="BB46" s="0"/>
      <c r="BC46" s="76"/>
      <c r="BD46" s="0"/>
      <c r="BE46" s="0"/>
      <c r="BF46" s="79" t="n">
        <f aca="false">BF45+$AY$34</f>
        <v>0.430555555555556</v>
      </c>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15.75" hidden="false" customHeight="true" outlineLevel="0" collapsed="false">
      <c r="A47" s="0"/>
      <c r="B47" s="9"/>
      <c r="C47" s="96"/>
      <c r="D47" s="96"/>
      <c r="E47" s="48"/>
      <c r="F47" s="48"/>
      <c r="G47" s="48"/>
      <c r="H47" s="48"/>
      <c r="I47" s="48"/>
      <c r="J47" s="48"/>
      <c r="K47" s="48"/>
      <c r="L47" s="48"/>
      <c r="M47" s="48"/>
      <c r="N47" s="48"/>
      <c r="O47" s="48"/>
      <c r="P47" s="48"/>
      <c r="Q47" s="48"/>
      <c r="R47" s="48"/>
      <c r="S47" s="48"/>
      <c r="T47" s="48"/>
      <c r="U47" s="48"/>
      <c r="V47" s="48"/>
      <c r="W47" s="48"/>
      <c r="X47" s="48"/>
      <c r="Y47" s="48"/>
      <c r="Z47" s="48"/>
      <c r="AA47" s="97"/>
      <c r="AB47" s="97"/>
      <c r="AC47" s="48"/>
      <c r="AD47" s="48"/>
      <c r="AE47" s="98"/>
      <c r="AF47" s="98"/>
      <c r="AG47" s="11"/>
      <c r="AH47" s="12"/>
      <c r="AI47" s="0"/>
      <c r="AJ47" s="0"/>
      <c r="AK47" s="71"/>
      <c r="AL47" s="72" t="str">
        <f aca="false">IF(OR(AQ46=BF58,AQ46=BF59,AQ46=BF60,AQ46=BF61,AQ46=BF62),"","Atualize o horário do intervalo neste período")</f>
        <v/>
      </c>
      <c r="AM47" s="72"/>
      <c r="AN47" s="72"/>
      <c r="AO47" s="72"/>
      <c r="AP47" s="72"/>
      <c r="AQ47" s="73"/>
      <c r="AR47" s="88"/>
      <c r="AS47" s="20"/>
      <c r="AT47" s="20"/>
      <c r="AU47" s="0"/>
      <c r="AV47" s="79" t="str">
        <f aca="false">HOUR(AX47)&amp;"h"&amp;AZ47&amp;" - "&amp;HOUR(AY47)&amp;"h"&amp;BA47</f>
        <v>11h25 - 12h15</v>
      </c>
      <c r="AW47" s="0"/>
      <c r="AX47" s="79" t="n">
        <f aca="false">IF(AY46=$AQ$32,AY46+$AQ$28,AY46)</f>
        <v>0.475694444444444</v>
      </c>
      <c r="AY47" s="79" t="n">
        <f aca="false">AX47+$AY$34</f>
        <v>0.510416666666667</v>
      </c>
      <c r="AZ47" s="90" t="n">
        <f aca="false">IF(MINUTE(AX47)=0,MINUTE(AX47)&amp;MINUTE(AX47),IF(MINUTE(AX47)&lt;10,"0"&amp;MINUTE(AX47),MINUTE(AX47)))</f>
        <v>25</v>
      </c>
      <c r="BA47" s="90" t="n">
        <f aca="false">IF(MINUTE(AY47)=0,MINUTE(AY47)&amp;MINUTE(AY47),IF(MINUTE(AY47)&lt;10,"0"&amp;MINUTE(AY47),MINUTE(AY47)))</f>
        <v>15</v>
      </c>
      <c r="BB47" s="0"/>
      <c r="BC47" s="0"/>
      <c r="BD47" s="0"/>
      <c r="BE47" s="0"/>
      <c r="BF47" s="79" t="n">
        <f aca="false">BF46+$AY$34</f>
        <v>0.465277777777778</v>
      </c>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15.75" hidden="false" customHeight="true" outlineLevel="0" collapsed="false">
      <c r="A48" s="0"/>
      <c r="B48" s="9"/>
      <c r="C48" s="96"/>
      <c r="D48" s="96"/>
      <c r="E48" s="48"/>
      <c r="F48" s="48"/>
      <c r="G48" s="48"/>
      <c r="H48" s="48"/>
      <c r="I48" s="48"/>
      <c r="J48" s="48"/>
      <c r="K48" s="48"/>
      <c r="L48" s="48"/>
      <c r="M48" s="48"/>
      <c r="N48" s="48"/>
      <c r="O48" s="48"/>
      <c r="P48" s="48"/>
      <c r="Q48" s="48"/>
      <c r="R48" s="48"/>
      <c r="S48" s="48"/>
      <c r="T48" s="48"/>
      <c r="U48" s="48"/>
      <c r="V48" s="48"/>
      <c r="W48" s="48"/>
      <c r="X48" s="48"/>
      <c r="Y48" s="48"/>
      <c r="Z48" s="48"/>
      <c r="AA48" s="97"/>
      <c r="AB48" s="97"/>
      <c r="AC48" s="48"/>
      <c r="AD48" s="48"/>
      <c r="AE48" s="98"/>
      <c r="AF48" s="98"/>
      <c r="AG48" s="11"/>
      <c r="AH48" s="12"/>
      <c r="AI48" s="0"/>
      <c r="AJ48" s="0"/>
      <c r="AK48" s="0"/>
      <c r="AL48" s="0"/>
      <c r="AM48" s="0"/>
      <c r="AN48" s="0"/>
      <c r="AO48" s="0"/>
      <c r="AP48" s="0"/>
      <c r="AQ48" s="0"/>
      <c r="AR48" s="0"/>
      <c r="AS48" s="20"/>
      <c r="AT48" s="20"/>
      <c r="AU48" s="0"/>
      <c r="AV48" s="76"/>
      <c r="AW48" s="0"/>
      <c r="AX48" s="75"/>
      <c r="AY48" s="75"/>
      <c r="AZ48" s="76"/>
      <c r="BA48" s="76"/>
      <c r="BB48" s="0"/>
      <c r="BC48" s="76"/>
      <c r="BD48" s="0"/>
      <c r="BE48" s="0"/>
      <c r="BF48" s="75"/>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15.75" hidden="false" customHeight="true" outlineLevel="0" collapsed="false">
      <c r="A49" s="0"/>
      <c r="B49" s="9"/>
      <c r="C49" s="96"/>
      <c r="D49" s="96"/>
      <c r="E49" s="48"/>
      <c r="F49" s="48"/>
      <c r="G49" s="48"/>
      <c r="H49" s="48"/>
      <c r="I49" s="48"/>
      <c r="J49" s="48"/>
      <c r="K49" s="48"/>
      <c r="L49" s="48"/>
      <c r="M49" s="48"/>
      <c r="N49" s="48"/>
      <c r="O49" s="48"/>
      <c r="P49" s="48"/>
      <c r="Q49" s="48"/>
      <c r="R49" s="48"/>
      <c r="S49" s="48"/>
      <c r="T49" s="48"/>
      <c r="U49" s="48"/>
      <c r="V49" s="48"/>
      <c r="W49" s="48"/>
      <c r="X49" s="48"/>
      <c r="Y49" s="48"/>
      <c r="Z49" s="48"/>
      <c r="AA49" s="97"/>
      <c r="AB49" s="97"/>
      <c r="AC49" s="48"/>
      <c r="AD49" s="48"/>
      <c r="AE49" s="98"/>
      <c r="AF49" s="98"/>
      <c r="AG49" s="11"/>
      <c r="AH49" s="12"/>
      <c r="AI49" s="0"/>
      <c r="AJ49" s="0"/>
      <c r="AK49" s="101" t="s">
        <v>74</v>
      </c>
      <c r="AL49" s="101"/>
      <c r="AM49" s="101"/>
      <c r="AN49" s="101"/>
      <c r="AO49" s="101"/>
      <c r="AP49" s="101"/>
      <c r="AQ49" s="101"/>
      <c r="AR49" s="101"/>
      <c r="AS49" s="20"/>
      <c r="AT49" s="20"/>
      <c r="AU49" s="0"/>
      <c r="AV49" s="76"/>
      <c r="AW49" s="102"/>
      <c r="AX49" s="75"/>
      <c r="AY49" s="75"/>
      <c r="AZ49" s="76"/>
      <c r="BA49" s="76"/>
      <c r="BB49" s="0"/>
      <c r="BC49" s="76"/>
      <c r="BD49" s="0"/>
      <c r="BE49" s="0"/>
      <c r="BF49" s="75"/>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15.75" hidden="false" customHeight="true" outlineLevel="0" collapsed="false">
      <c r="A50" s="0"/>
      <c r="B50" s="9"/>
      <c r="C50" s="96"/>
      <c r="D50" s="96"/>
      <c r="E50" s="48"/>
      <c r="F50" s="48"/>
      <c r="G50" s="48"/>
      <c r="H50" s="48"/>
      <c r="I50" s="48"/>
      <c r="J50" s="48"/>
      <c r="K50" s="48"/>
      <c r="L50" s="48"/>
      <c r="M50" s="48"/>
      <c r="N50" s="48"/>
      <c r="O50" s="48"/>
      <c r="P50" s="48"/>
      <c r="Q50" s="48"/>
      <c r="R50" s="48"/>
      <c r="S50" s="48"/>
      <c r="T50" s="48"/>
      <c r="U50" s="48"/>
      <c r="V50" s="48"/>
      <c r="W50" s="48"/>
      <c r="X50" s="48"/>
      <c r="Y50" s="48"/>
      <c r="Z50" s="48"/>
      <c r="AA50" s="97"/>
      <c r="AB50" s="97"/>
      <c r="AC50" s="48"/>
      <c r="AD50" s="48"/>
      <c r="AE50" s="98"/>
      <c r="AF50" s="98"/>
      <c r="AG50" s="11"/>
      <c r="AH50" s="12"/>
      <c r="AI50" s="0"/>
      <c r="AJ50" s="0"/>
      <c r="AK50" s="101"/>
      <c r="AL50" s="101"/>
      <c r="AM50" s="101"/>
      <c r="AN50" s="101"/>
      <c r="AO50" s="101"/>
      <c r="AP50" s="101"/>
      <c r="AQ50" s="101"/>
      <c r="AR50" s="101"/>
      <c r="AS50" s="20"/>
      <c r="AT50" s="20"/>
      <c r="AU50" s="0"/>
      <c r="AV50" s="79" t="str">
        <f aca="false">HOUR(AX50)&amp;"h"&amp;AZ50&amp;" - "&amp;HOUR(AY50)&amp;"h"&amp;BA50</f>
        <v>12h20 - 13h10</v>
      </c>
      <c r="AW50" s="8" t="s">
        <v>66</v>
      </c>
      <c r="AX50" s="79" t="str">
        <f aca="false">BC50</f>
        <v>12:20</v>
      </c>
      <c r="AY50" s="79" t="n">
        <f aca="false">AX50+$AY$34</f>
        <v>0.548611111111111</v>
      </c>
      <c r="AZ50" s="90" t="n">
        <f aca="false">IF(MINUTE(AX50)=0,MINUTE(AX50)&amp;MINUTE(AX50),IF(MINUTE(AX50)&lt;10,"0"&amp;MINUTE(AX50),MINUTE(AX50)))</f>
        <v>20</v>
      </c>
      <c r="BA50" s="90" t="n">
        <f aca="false">IF(MINUTE(AY50)=0,MINUTE(AY50)&amp;MINUTE(AY50),IF(MINUTE(AY50)&lt;10,"0"&amp;MINUTE(AY50),MINUTE(AY50)))</f>
        <v>10</v>
      </c>
      <c r="BB50" s="0"/>
      <c r="BC50" s="77" t="str">
        <f aca="false">AQ37</f>
        <v>12:20</v>
      </c>
      <c r="BD50" s="0"/>
      <c r="BE50" s="0"/>
      <c r="BF50" s="79" t="str">
        <f aca="false">BC50</f>
        <v>12:20</v>
      </c>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15.75" hidden="false" customHeight="true" outlineLevel="0" collapsed="false">
      <c r="A51" s="0"/>
      <c r="B51" s="9"/>
      <c r="C51" s="96"/>
      <c r="D51" s="96"/>
      <c r="E51" s="48"/>
      <c r="F51" s="48"/>
      <c r="G51" s="48"/>
      <c r="H51" s="48"/>
      <c r="I51" s="48"/>
      <c r="J51" s="48"/>
      <c r="K51" s="48"/>
      <c r="L51" s="48"/>
      <c r="M51" s="48"/>
      <c r="N51" s="48"/>
      <c r="O51" s="48"/>
      <c r="P51" s="48"/>
      <c r="Q51" s="48"/>
      <c r="R51" s="48"/>
      <c r="S51" s="48"/>
      <c r="T51" s="48"/>
      <c r="U51" s="48"/>
      <c r="V51" s="48"/>
      <c r="W51" s="48"/>
      <c r="X51" s="48"/>
      <c r="Y51" s="48"/>
      <c r="Z51" s="48"/>
      <c r="AA51" s="97"/>
      <c r="AB51" s="97"/>
      <c r="AC51" s="48"/>
      <c r="AD51" s="48"/>
      <c r="AE51" s="98"/>
      <c r="AF51" s="98"/>
      <c r="AG51" s="11"/>
      <c r="AH51" s="12"/>
      <c r="AI51" s="0"/>
      <c r="AJ51" s="0"/>
      <c r="AK51" s="101"/>
      <c r="AL51" s="101"/>
      <c r="AM51" s="101"/>
      <c r="AN51" s="101"/>
      <c r="AO51" s="101"/>
      <c r="AP51" s="101"/>
      <c r="AQ51" s="101"/>
      <c r="AR51" s="101"/>
      <c r="AS51" s="20"/>
      <c r="AT51" s="20"/>
      <c r="AU51" s="0"/>
      <c r="AV51" s="79" t="str">
        <f aca="false">HOUR(AX51)&amp;"h"&amp;AZ51&amp;" - "&amp;HOUR(AY51)&amp;"h"&amp;BA51</f>
        <v>13h10 - 14h00</v>
      </c>
      <c r="AW51" s="95" t="n">
        <v>740</v>
      </c>
      <c r="AX51" s="79" t="n">
        <f aca="false">IF(AY50=$AQ$39,AY50+$AQ$35,AY50)</f>
        <v>0.548611111111111</v>
      </c>
      <c r="AY51" s="79" t="n">
        <f aca="false">AX51+$AY$34</f>
        <v>0.583333333333334</v>
      </c>
      <c r="AZ51" s="90" t="n">
        <f aca="false">IF(MINUTE(AX51)=0,MINUTE(AX51)&amp;MINUTE(AX51),IF(MINUTE(AX51)&lt;10,"0"&amp;MINUTE(AX51),MINUTE(AX51)))</f>
        <v>10</v>
      </c>
      <c r="BA51" s="90" t="str">
        <f aca="false">IF(MINUTE(AY51)=0,MINUTE(AY51)&amp;MINUTE(AY51),IF(MINUTE(AY51)&lt;10,"0"&amp;MINUTE(AY51),MINUTE(AY51)))</f>
        <v>00</v>
      </c>
      <c r="BB51" s="0"/>
      <c r="BC51" s="76"/>
      <c r="BD51" s="0"/>
      <c r="BE51" s="0"/>
      <c r="BF51" s="79" t="n">
        <f aca="false">BF50+$AY$34</f>
        <v>0.548611111111111</v>
      </c>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15.75" hidden="false" customHeight="true" outlineLevel="0" collapsed="false">
      <c r="A52" s="0"/>
      <c r="B52" s="9"/>
      <c r="C52" s="96"/>
      <c r="D52" s="96"/>
      <c r="E52" s="48"/>
      <c r="F52" s="48"/>
      <c r="G52" s="48"/>
      <c r="H52" s="48"/>
      <c r="I52" s="48"/>
      <c r="J52" s="48"/>
      <c r="K52" s="48"/>
      <c r="L52" s="48"/>
      <c r="M52" s="48"/>
      <c r="N52" s="48"/>
      <c r="O52" s="48"/>
      <c r="P52" s="48"/>
      <c r="Q52" s="48"/>
      <c r="R52" s="48"/>
      <c r="S52" s="48"/>
      <c r="T52" s="48"/>
      <c r="U52" s="48"/>
      <c r="V52" s="48"/>
      <c r="W52" s="48"/>
      <c r="X52" s="48"/>
      <c r="Y52" s="48"/>
      <c r="Z52" s="48"/>
      <c r="AA52" s="97"/>
      <c r="AB52" s="97"/>
      <c r="AC52" s="48"/>
      <c r="AD52" s="48"/>
      <c r="AE52" s="98"/>
      <c r="AF52" s="98"/>
      <c r="AG52" s="11"/>
      <c r="AH52" s="12"/>
      <c r="AI52" s="0"/>
      <c r="AJ52" s="0"/>
      <c r="AK52" s="101"/>
      <c r="AL52" s="101"/>
      <c r="AM52" s="101"/>
      <c r="AN52" s="101"/>
      <c r="AO52" s="101"/>
      <c r="AP52" s="101"/>
      <c r="AQ52" s="101"/>
      <c r="AR52" s="101"/>
      <c r="AS52" s="20"/>
      <c r="AT52" s="20"/>
      <c r="AU52" s="0"/>
      <c r="AV52" s="79" t="str">
        <f aca="false">HOUR(AX52)&amp;"h"&amp;AZ52&amp;" - "&amp;HOUR(AY52)&amp;"h"&amp;BA52</f>
        <v>14h00 - 14h50</v>
      </c>
      <c r="AW52" s="99"/>
      <c r="AX52" s="79" t="n">
        <f aca="false">IF(AY51=$AQ$39,AY51+$AQ$35,AY51)</f>
        <v>0.583333333333333</v>
      </c>
      <c r="AY52" s="79" t="n">
        <f aca="false">AX52+$AY$34</f>
        <v>0.618055555555556</v>
      </c>
      <c r="AZ52" s="90" t="str">
        <f aca="false">IF(MINUTE(AX52)=0,MINUTE(AX52)&amp;MINUTE(AX52),IF(MINUTE(AX52)&lt;10,"0"&amp;MINUTE(AX52),MINUTE(AX52)))</f>
        <v>00</v>
      </c>
      <c r="BA52" s="90" t="n">
        <f aca="false">IF(MINUTE(AY52)=0,MINUTE(AY52)&amp;MINUTE(AY52),IF(MINUTE(AY52)&lt;10,"0"&amp;MINUTE(AY52),MINUTE(AY52)))</f>
        <v>50</v>
      </c>
      <c r="BB52" s="0"/>
      <c r="BC52" s="76"/>
      <c r="BD52" s="0"/>
      <c r="BE52" s="0"/>
      <c r="BF52" s="79" t="n">
        <f aca="false">BF51+$AY$34</f>
        <v>0.583333333333333</v>
      </c>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15.75" hidden="false" customHeight="true" outlineLevel="0" collapsed="false">
      <c r="A53" s="0"/>
      <c r="B53" s="9"/>
      <c r="C53" s="96"/>
      <c r="D53" s="96"/>
      <c r="E53" s="48"/>
      <c r="F53" s="48"/>
      <c r="G53" s="48"/>
      <c r="H53" s="48"/>
      <c r="I53" s="48"/>
      <c r="J53" s="48"/>
      <c r="K53" s="48"/>
      <c r="L53" s="48"/>
      <c r="M53" s="48"/>
      <c r="N53" s="48"/>
      <c r="O53" s="48"/>
      <c r="P53" s="48"/>
      <c r="Q53" s="48"/>
      <c r="R53" s="48"/>
      <c r="S53" s="48"/>
      <c r="T53" s="48"/>
      <c r="U53" s="48"/>
      <c r="V53" s="48"/>
      <c r="W53" s="48"/>
      <c r="X53" s="48"/>
      <c r="Y53" s="48"/>
      <c r="Z53" s="48"/>
      <c r="AA53" s="97"/>
      <c r="AB53" s="97"/>
      <c r="AC53" s="48"/>
      <c r="AD53" s="48"/>
      <c r="AE53" s="98"/>
      <c r="AF53" s="98"/>
      <c r="AG53" s="11"/>
      <c r="AH53" s="12"/>
      <c r="AI53" s="0"/>
      <c r="AJ53" s="0"/>
      <c r="AK53" s="101"/>
      <c r="AL53" s="101"/>
      <c r="AM53" s="101"/>
      <c r="AN53" s="101"/>
      <c r="AO53" s="101"/>
      <c r="AP53" s="101"/>
      <c r="AQ53" s="101"/>
      <c r="AR53" s="101"/>
      <c r="AS53" s="20"/>
      <c r="AT53" s="20"/>
      <c r="AU53" s="0"/>
      <c r="AV53" s="79" t="str">
        <f aca="false">HOUR(AX53)&amp;"h"&amp;AZ53&amp;" - "&amp;HOUR(AY53)&amp;"h"&amp;BA53</f>
        <v>15h05 - 15h55</v>
      </c>
      <c r="AW53" s="8" t="n">
        <f aca="false">TRUNC(AW51/60,0)</f>
        <v>12</v>
      </c>
      <c r="AX53" s="79" t="n">
        <f aca="false">IF(AY52=$AQ$39,AY52+$AQ$35,AY52)</f>
        <v>0.628472222222222</v>
      </c>
      <c r="AY53" s="79" t="n">
        <f aca="false">AX53+$AY$34</f>
        <v>0.663194444444444</v>
      </c>
      <c r="AZ53" s="90" t="str">
        <f aca="false">IF(MINUTE(AX53)=0,MINUTE(AX53)&amp;MINUTE(AX53),IF(MINUTE(AX53)&lt;10,"0"&amp;MINUTE(AX53),MINUTE(AX53)))</f>
        <v>05</v>
      </c>
      <c r="BA53" s="90" t="n">
        <f aca="false">IF(MINUTE(AY53)=0,MINUTE(AY53)&amp;MINUTE(AY53),IF(MINUTE(AY53)&lt;10,"0"&amp;MINUTE(AY53),MINUTE(AY53)))</f>
        <v>55</v>
      </c>
      <c r="BB53" s="0"/>
      <c r="BC53" s="0"/>
      <c r="BD53" s="0"/>
      <c r="BE53" s="0"/>
      <c r="BF53" s="79" t="n">
        <f aca="false">BF52+$AY$34</f>
        <v>0.618055555555556</v>
      </c>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15.75" hidden="false" customHeight="true" outlineLevel="0" collapsed="false">
      <c r="A54" s="0"/>
      <c r="B54" s="9"/>
      <c r="C54" s="96"/>
      <c r="D54" s="96"/>
      <c r="E54" s="48"/>
      <c r="F54" s="48"/>
      <c r="G54" s="48"/>
      <c r="H54" s="48"/>
      <c r="I54" s="48"/>
      <c r="J54" s="48"/>
      <c r="K54" s="48"/>
      <c r="L54" s="48"/>
      <c r="M54" s="48"/>
      <c r="N54" s="48"/>
      <c r="O54" s="48"/>
      <c r="P54" s="48"/>
      <c r="Q54" s="48"/>
      <c r="R54" s="48"/>
      <c r="S54" s="48"/>
      <c r="T54" s="48"/>
      <c r="U54" s="48"/>
      <c r="V54" s="48"/>
      <c r="W54" s="48"/>
      <c r="X54" s="48"/>
      <c r="Y54" s="48"/>
      <c r="Z54" s="48"/>
      <c r="AA54" s="97"/>
      <c r="AB54" s="97"/>
      <c r="AC54" s="48"/>
      <c r="AD54" s="48"/>
      <c r="AE54" s="98"/>
      <c r="AF54" s="98"/>
      <c r="AG54" s="11"/>
      <c r="AH54" s="12"/>
      <c r="AI54" s="103"/>
      <c r="AJ54" s="0"/>
      <c r="AK54" s="101"/>
      <c r="AL54" s="101"/>
      <c r="AM54" s="101"/>
      <c r="AN54" s="101"/>
      <c r="AO54" s="101"/>
      <c r="AP54" s="101"/>
      <c r="AQ54" s="101"/>
      <c r="AR54" s="101"/>
      <c r="AS54" s="20"/>
      <c r="AT54" s="20"/>
      <c r="AU54" s="0"/>
      <c r="AV54" s="79" t="str">
        <f aca="false">HOUR(AX54)&amp;"h"&amp;AZ54&amp;" - "&amp;HOUR(AY54)&amp;"h"&amp;BA54</f>
        <v>15h55 - 16h45</v>
      </c>
      <c r="AW54" s="95" t="n">
        <f aca="false">AW51-AW53*60</f>
        <v>20</v>
      </c>
      <c r="AX54" s="79" t="n">
        <f aca="false">IF(AY53=$AQ$39,AY53+$AQ$35,AY53)</f>
        <v>0.663194444444444</v>
      </c>
      <c r="AY54" s="79" t="n">
        <f aca="false">AX54+$AY$34</f>
        <v>0.697916666666667</v>
      </c>
      <c r="AZ54" s="90" t="n">
        <f aca="false">IF(MINUTE(AX54)=0,MINUTE(AX54)&amp;MINUTE(AX54),IF(MINUTE(AX54)&lt;10,"0"&amp;MINUTE(AX54),MINUTE(AX54)))</f>
        <v>55</v>
      </c>
      <c r="BA54" s="90" t="n">
        <f aca="false">IF(MINUTE(AY54)=0,MINUTE(AY54)&amp;MINUTE(AY54),IF(MINUTE(AY54)&lt;10,"0"&amp;MINUTE(AY54),MINUTE(AY54)))</f>
        <v>45</v>
      </c>
      <c r="BB54" s="0"/>
      <c r="BC54" s="76"/>
      <c r="BD54" s="0"/>
      <c r="BE54" s="0"/>
      <c r="BF54" s="79" t="n">
        <f aca="false">BF53+$AY$34</f>
        <v>0.652777777777778</v>
      </c>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customFormat="false" ht="15.75" hidden="false" customHeight="true" outlineLevel="0" collapsed="false">
      <c r="A55" s="0"/>
      <c r="B55" s="9"/>
      <c r="C55" s="104" t="s">
        <v>75</v>
      </c>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5" t="str">
        <f aca="false">IF(OR(AE44="",AC44=""),"",SUMIFS(AC44:AD54,AE44:AF54,"Prioritária"))</f>
        <v/>
      </c>
      <c r="AD55" s="105"/>
      <c r="AE55" s="105"/>
      <c r="AF55" s="105"/>
      <c r="AG55" s="11"/>
      <c r="AH55" s="106"/>
      <c r="AI55" s="103"/>
      <c r="AJ55" s="0"/>
      <c r="AK55" s="101"/>
      <c r="AL55" s="101"/>
      <c r="AM55" s="101"/>
      <c r="AN55" s="101"/>
      <c r="AO55" s="101"/>
      <c r="AP55" s="101"/>
      <c r="AQ55" s="101"/>
      <c r="AR55" s="101"/>
      <c r="AS55" s="20"/>
      <c r="AT55" s="20"/>
      <c r="AU55" s="0"/>
      <c r="AV55" s="79" t="str">
        <f aca="false">HOUR(AX55)&amp;"h"&amp;AZ55&amp;" - "&amp;HOUR(AY55)&amp;"h"&amp;BA55</f>
        <v>16h45 - 17h35</v>
      </c>
      <c r="AW55" s="0"/>
      <c r="AX55" s="79" t="n">
        <f aca="false">IF(AY54=$AQ$39,AY54+$AQ$35,AY54)</f>
        <v>0.697916666666667</v>
      </c>
      <c r="AY55" s="79" t="n">
        <f aca="false">AX55+$AY$34</f>
        <v>0.732638888888889</v>
      </c>
      <c r="AZ55" s="90" t="n">
        <f aca="false">IF(MINUTE(AX55)=0,MINUTE(AX55)&amp;MINUTE(AX55),IF(MINUTE(AX55)&lt;10,"0"&amp;MINUTE(AX55),MINUTE(AX55)))</f>
        <v>45</v>
      </c>
      <c r="BA55" s="90" t="n">
        <f aca="false">IF(MINUTE(AY55)=0,MINUTE(AY55)&amp;MINUTE(AY55),IF(MINUTE(AY55)&lt;10,"0"&amp;MINUTE(AY55),MINUTE(AY55)))</f>
        <v>35</v>
      </c>
      <c r="BB55" s="0"/>
      <c r="BC55" s="76"/>
      <c r="BD55" s="0"/>
      <c r="BE55" s="0"/>
      <c r="BF55" s="79" t="n">
        <f aca="false">BF54+$AY$34</f>
        <v>0.6875</v>
      </c>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customFormat="false" ht="15.75" hidden="false" customHeight="true" outlineLevel="0" collapsed="false">
      <c r="A56" s="0"/>
      <c r="B56" s="9"/>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8"/>
      <c r="AF56" s="108"/>
      <c r="AG56" s="11"/>
      <c r="AH56" s="12"/>
      <c r="AI56" s="0"/>
      <c r="AJ56" s="0"/>
      <c r="AK56" s="101"/>
      <c r="AL56" s="101"/>
      <c r="AM56" s="101"/>
      <c r="AN56" s="101"/>
      <c r="AO56" s="101"/>
      <c r="AP56" s="101"/>
      <c r="AQ56" s="101"/>
      <c r="AR56" s="101"/>
      <c r="AS56" s="20"/>
      <c r="AT56" s="20"/>
      <c r="AU56" s="0"/>
      <c r="AV56" s="0"/>
      <c r="AW56" s="0"/>
      <c r="AX56" s="75"/>
      <c r="AY56" s="75"/>
      <c r="AZ56" s="76"/>
      <c r="BA56" s="76"/>
      <c r="BB56" s="76"/>
      <c r="BC56" s="76"/>
      <c r="BD56" s="0"/>
      <c r="BE56" s="0"/>
      <c r="BF56" s="75"/>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customFormat="false" ht="15.75" hidden="false" customHeight="true" outlineLevel="0" collapsed="false">
      <c r="A57" s="0"/>
      <c r="B57" s="9"/>
      <c r="C57" s="109" t="s">
        <v>76</v>
      </c>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10" t="s">
        <v>77</v>
      </c>
      <c r="AF57" s="110"/>
      <c r="AG57" s="11"/>
      <c r="AH57" s="12"/>
      <c r="AI57" s="0"/>
      <c r="AJ57" s="0"/>
      <c r="AK57" s="101"/>
      <c r="AL57" s="101"/>
      <c r="AM57" s="101"/>
      <c r="AN57" s="101"/>
      <c r="AO57" s="101"/>
      <c r="AP57" s="101"/>
      <c r="AQ57" s="101"/>
      <c r="AR57" s="101"/>
      <c r="AS57" s="20"/>
      <c r="AT57" s="20"/>
      <c r="AU57" s="0"/>
      <c r="AV57" s="0"/>
      <c r="AW57" s="0"/>
      <c r="AX57" s="75"/>
      <c r="AY57" s="75"/>
      <c r="AZ57" s="76"/>
      <c r="BA57" s="76"/>
      <c r="BB57" s="76"/>
      <c r="BC57" s="76"/>
      <c r="BD57" s="0"/>
      <c r="BE57" s="0"/>
      <c r="BF57" s="75"/>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c r="IW57" s="0"/>
      <c r="IX57" s="0"/>
      <c r="IY57" s="0"/>
      <c r="IZ57" s="0"/>
      <c r="JA57" s="0"/>
      <c r="JB57" s="0"/>
      <c r="JC57" s="0"/>
      <c r="JD57" s="0"/>
      <c r="JE57" s="0"/>
      <c r="JF57" s="0"/>
      <c r="JG57" s="0"/>
      <c r="JH57" s="0"/>
      <c r="JI57" s="0"/>
      <c r="JJ57" s="0"/>
      <c r="JK57" s="0"/>
      <c r="JL57" s="0"/>
      <c r="JM57" s="0"/>
      <c r="JN57" s="0"/>
      <c r="JO57" s="0"/>
      <c r="JP57" s="0"/>
      <c r="JQ57" s="0"/>
      <c r="JR57" s="0"/>
      <c r="JS57" s="0"/>
      <c r="JT57" s="0"/>
      <c r="JU57" s="0"/>
      <c r="JV57" s="0"/>
      <c r="JW57" s="0"/>
      <c r="JX57" s="0"/>
      <c r="JY57" s="0"/>
      <c r="JZ57" s="0"/>
      <c r="KA57" s="0"/>
      <c r="KB57" s="0"/>
      <c r="KC57" s="0"/>
      <c r="KD57" s="0"/>
      <c r="KE57" s="0"/>
      <c r="KF57" s="0"/>
      <c r="KG57" s="0"/>
      <c r="KH57" s="0"/>
      <c r="KI57" s="0"/>
      <c r="KJ57" s="0"/>
      <c r="KK57" s="0"/>
      <c r="KL57" s="0"/>
      <c r="KM57" s="0"/>
      <c r="KN57" s="0"/>
      <c r="KO57" s="0"/>
      <c r="KP57" s="0"/>
      <c r="KQ57" s="0"/>
      <c r="KR57" s="0"/>
      <c r="KS57" s="0"/>
      <c r="KT57" s="0"/>
      <c r="KU57" s="0"/>
      <c r="KV57" s="0"/>
      <c r="KW57" s="0"/>
      <c r="KX57" s="0"/>
      <c r="KY57" s="0"/>
      <c r="KZ57" s="0"/>
      <c r="LA57" s="0"/>
      <c r="LB57" s="0"/>
      <c r="LC57" s="0"/>
      <c r="LD57" s="0"/>
      <c r="LE57" s="0"/>
      <c r="LF57" s="0"/>
      <c r="LG57" s="0"/>
      <c r="LH57" s="0"/>
      <c r="LI57" s="0"/>
      <c r="LJ57" s="0"/>
      <c r="LK57" s="0"/>
      <c r="LL57" s="0"/>
      <c r="LM57" s="0"/>
      <c r="LN57" s="0"/>
      <c r="LO57" s="0"/>
      <c r="LP57" s="0"/>
      <c r="LQ57" s="0"/>
      <c r="LR57" s="0"/>
      <c r="LS57" s="0"/>
      <c r="LT57" s="0"/>
      <c r="LU57" s="0"/>
      <c r="LV57" s="0"/>
      <c r="LW57" s="0"/>
      <c r="LX57" s="0"/>
      <c r="LY57" s="0"/>
      <c r="LZ57" s="0"/>
      <c r="MA57" s="0"/>
      <c r="MB57" s="0"/>
      <c r="MC57" s="0"/>
      <c r="MD57" s="0"/>
      <c r="ME57" s="0"/>
      <c r="MF57" s="0"/>
      <c r="MG57" s="0"/>
      <c r="MH57" s="0"/>
      <c r="MI57" s="0"/>
      <c r="MJ57" s="0"/>
      <c r="MK57" s="0"/>
      <c r="ML57" s="0"/>
      <c r="MM57" s="0"/>
      <c r="MN57" s="0"/>
      <c r="MO57" s="0"/>
      <c r="MP57" s="0"/>
      <c r="MQ57" s="0"/>
      <c r="MR57" s="0"/>
      <c r="MS57" s="0"/>
      <c r="MT57" s="0"/>
      <c r="MU57" s="0"/>
      <c r="MV57" s="0"/>
      <c r="MW57" s="0"/>
      <c r="MX57" s="0"/>
      <c r="MY57" s="0"/>
      <c r="MZ57" s="0"/>
      <c r="NA57" s="0"/>
      <c r="NB57" s="0"/>
      <c r="NC57" s="0"/>
      <c r="ND57" s="0"/>
      <c r="NE57" s="0"/>
      <c r="NF57" s="0"/>
      <c r="NG57" s="0"/>
      <c r="NH57" s="0"/>
      <c r="NI57" s="0"/>
      <c r="NJ57" s="0"/>
      <c r="NK57" s="0"/>
      <c r="NL57" s="0"/>
      <c r="NM57" s="0"/>
      <c r="NN57" s="0"/>
      <c r="NO57" s="0"/>
      <c r="NP57" s="0"/>
      <c r="NQ57" s="0"/>
      <c r="NR57" s="0"/>
      <c r="NS57" s="0"/>
      <c r="NT57" s="0"/>
      <c r="NU57" s="0"/>
      <c r="NV57" s="0"/>
      <c r="NW57" s="0"/>
      <c r="NX57" s="0"/>
      <c r="NY57" s="0"/>
      <c r="NZ57" s="0"/>
      <c r="OA57" s="0"/>
      <c r="OB57" s="0"/>
      <c r="OC57" s="0"/>
      <c r="OD57" s="0"/>
      <c r="OE57" s="0"/>
      <c r="OF57" s="0"/>
      <c r="OG57" s="0"/>
      <c r="OH57" s="0"/>
      <c r="OI57" s="0"/>
      <c r="OJ57" s="0"/>
      <c r="OK57" s="0"/>
      <c r="OL57" s="0"/>
      <c r="OM57" s="0"/>
      <c r="ON57" s="0"/>
      <c r="OO57" s="0"/>
      <c r="OP57" s="0"/>
      <c r="OQ57" s="0"/>
      <c r="OR57" s="0"/>
      <c r="OS57" s="0"/>
      <c r="OT57" s="0"/>
      <c r="OU57" s="0"/>
      <c r="OV57" s="0"/>
      <c r="OW57" s="0"/>
      <c r="OX57" s="0"/>
      <c r="OY57" s="0"/>
      <c r="OZ57" s="0"/>
      <c r="PA57" s="0"/>
      <c r="PB57" s="0"/>
      <c r="PC57" s="0"/>
      <c r="PD57" s="0"/>
      <c r="PE57" s="0"/>
      <c r="PF57" s="0"/>
      <c r="PG57" s="0"/>
      <c r="PH57" s="0"/>
      <c r="PI57" s="0"/>
      <c r="PJ57" s="0"/>
      <c r="PK57" s="0"/>
      <c r="PL57" s="0"/>
      <c r="PM57" s="0"/>
      <c r="PN57" s="0"/>
      <c r="PO57" s="0"/>
      <c r="PP57" s="0"/>
      <c r="PQ57" s="0"/>
      <c r="PR57" s="0"/>
      <c r="PS57" s="0"/>
      <c r="PT57" s="0"/>
      <c r="PU57" s="0"/>
      <c r="PV57" s="0"/>
      <c r="PW57" s="0"/>
      <c r="PX57" s="0"/>
      <c r="PY57" s="0"/>
      <c r="PZ57" s="0"/>
      <c r="QA57" s="0"/>
      <c r="QB57" s="0"/>
      <c r="QC57" s="0"/>
      <c r="QD57" s="0"/>
      <c r="QE57" s="0"/>
      <c r="QF57" s="0"/>
      <c r="QG57" s="0"/>
      <c r="QH57" s="0"/>
      <c r="QI57" s="0"/>
      <c r="QJ57" s="0"/>
      <c r="QK57" s="0"/>
      <c r="QL57" s="0"/>
      <c r="QM57" s="0"/>
      <c r="QN57" s="0"/>
      <c r="QO57" s="0"/>
      <c r="QP57" s="0"/>
      <c r="QQ57" s="0"/>
      <c r="QR57" s="0"/>
      <c r="QS57" s="0"/>
      <c r="QT57" s="0"/>
      <c r="QU57" s="0"/>
      <c r="QV57" s="0"/>
      <c r="QW57" s="0"/>
      <c r="QX57" s="0"/>
      <c r="QY57" s="0"/>
      <c r="QZ57" s="0"/>
      <c r="RA57" s="0"/>
      <c r="RB57" s="0"/>
      <c r="RC57" s="0"/>
      <c r="RD57" s="0"/>
      <c r="RE57" s="0"/>
      <c r="RF57" s="0"/>
      <c r="RG57" s="0"/>
      <c r="RH57" s="0"/>
      <c r="RI57" s="0"/>
      <c r="RJ57" s="0"/>
      <c r="RK57" s="0"/>
      <c r="RL57" s="0"/>
      <c r="RM57" s="0"/>
      <c r="RN57" s="0"/>
      <c r="RO57" s="0"/>
      <c r="RP57" s="0"/>
      <c r="RQ57" s="0"/>
      <c r="RR57" s="0"/>
      <c r="RS57" s="0"/>
      <c r="RT57" s="0"/>
      <c r="RU57" s="0"/>
      <c r="RV57" s="0"/>
      <c r="RW57" s="0"/>
      <c r="RX57" s="0"/>
      <c r="RY57" s="0"/>
      <c r="RZ57" s="0"/>
      <c r="SA57" s="0"/>
      <c r="SB57" s="0"/>
      <c r="SC57" s="0"/>
      <c r="SD57" s="0"/>
      <c r="SE57" s="0"/>
      <c r="SF57" s="0"/>
      <c r="SG57" s="0"/>
      <c r="SH57" s="0"/>
      <c r="SI57" s="0"/>
      <c r="SJ57" s="0"/>
      <c r="SK57" s="0"/>
      <c r="SL57" s="0"/>
      <c r="SM57" s="0"/>
      <c r="SN57" s="0"/>
      <c r="SO57" s="0"/>
      <c r="SP57" s="0"/>
      <c r="SQ57" s="0"/>
      <c r="SR57" s="0"/>
      <c r="SS57" s="0"/>
      <c r="ST57" s="0"/>
      <c r="SU57" s="0"/>
      <c r="SV57" s="0"/>
      <c r="SW57" s="0"/>
      <c r="SX57" s="0"/>
      <c r="SY57" s="0"/>
      <c r="SZ57" s="0"/>
      <c r="TA57" s="0"/>
      <c r="TB57" s="0"/>
      <c r="TC57" s="0"/>
      <c r="TD57" s="0"/>
      <c r="TE57" s="0"/>
      <c r="TF57" s="0"/>
      <c r="TG57" s="0"/>
      <c r="TH57" s="0"/>
      <c r="TI57" s="0"/>
      <c r="TJ57" s="0"/>
      <c r="TK57" s="0"/>
      <c r="TL57" s="0"/>
      <c r="TM57" s="0"/>
      <c r="TN57" s="0"/>
      <c r="TO57" s="0"/>
      <c r="TP57" s="0"/>
      <c r="TQ57" s="0"/>
      <c r="TR57" s="0"/>
      <c r="TS57" s="0"/>
      <c r="TT57" s="0"/>
      <c r="TU57" s="0"/>
      <c r="TV57" s="0"/>
      <c r="TW57" s="0"/>
      <c r="TX57" s="0"/>
      <c r="TY57" s="0"/>
      <c r="TZ57" s="0"/>
      <c r="UA57" s="0"/>
      <c r="UB57" s="0"/>
      <c r="UC57" s="0"/>
      <c r="UD57" s="0"/>
      <c r="UE57" s="0"/>
      <c r="UF57" s="0"/>
      <c r="UG57" s="0"/>
      <c r="UH57" s="0"/>
      <c r="UI57" s="0"/>
      <c r="UJ57" s="0"/>
      <c r="UK57" s="0"/>
      <c r="UL57" s="0"/>
      <c r="UM57" s="0"/>
      <c r="UN57" s="0"/>
      <c r="UO57" s="0"/>
      <c r="UP57" s="0"/>
      <c r="UQ57" s="0"/>
      <c r="UR57" s="0"/>
      <c r="US57" s="0"/>
      <c r="UT57" s="0"/>
      <c r="UU57" s="0"/>
      <c r="UV57" s="0"/>
      <c r="UW57" s="0"/>
      <c r="UX57" s="0"/>
      <c r="UY57" s="0"/>
      <c r="UZ57" s="0"/>
      <c r="VA57" s="0"/>
      <c r="VB57" s="0"/>
      <c r="VC57" s="0"/>
      <c r="VD57" s="0"/>
      <c r="VE57" s="0"/>
      <c r="VF57" s="0"/>
      <c r="VG57" s="0"/>
      <c r="VH57" s="0"/>
      <c r="VI57" s="0"/>
      <c r="VJ57" s="0"/>
      <c r="VK57" s="0"/>
      <c r="VL57" s="0"/>
      <c r="VM57" s="0"/>
      <c r="VN57" s="0"/>
      <c r="VO57" s="0"/>
      <c r="VP57" s="0"/>
      <c r="VQ57" s="0"/>
      <c r="VR57" s="0"/>
      <c r="VS57" s="0"/>
      <c r="VT57" s="0"/>
      <c r="VU57" s="0"/>
      <c r="VV57" s="0"/>
      <c r="VW57" s="0"/>
      <c r="VX57" s="0"/>
      <c r="VY57" s="0"/>
      <c r="VZ57" s="0"/>
      <c r="WA57" s="0"/>
      <c r="WB57" s="0"/>
      <c r="WC57" s="0"/>
      <c r="WD57" s="0"/>
      <c r="WE57" s="0"/>
      <c r="WF57" s="0"/>
      <c r="WG57" s="0"/>
      <c r="WH57" s="0"/>
      <c r="WI57" s="0"/>
      <c r="WJ57" s="0"/>
      <c r="WK57" s="0"/>
      <c r="WL57" s="0"/>
      <c r="WM57" s="0"/>
      <c r="WN57" s="0"/>
      <c r="WO57" s="0"/>
      <c r="WP57" s="0"/>
      <c r="WQ57" s="0"/>
      <c r="WR57" s="0"/>
      <c r="WS57" s="0"/>
      <c r="WT57" s="0"/>
      <c r="WU57" s="0"/>
      <c r="WV57" s="0"/>
      <c r="WW57" s="0"/>
      <c r="WX57" s="0"/>
      <c r="WY57" s="0"/>
      <c r="WZ57" s="0"/>
      <c r="XA57" s="0"/>
      <c r="XB57" s="0"/>
      <c r="XC57" s="0"/>
      <c r="XD57" s="0"/>
      <c r="XE57" s="0"/>
      <c r="XF57" s="0"/>
      <c r="XG57" s="0"/>
      <c r="XH57" s="0"/>
      <c r="XI57" s="0"/>
      <c r="XJ57" s="0"/>
      <c r="XK57" s="0"/>
      <c r="XL57" s="0"/>
      <c r="XM57" s="0"/>
      <c r="XN57" s="0"/>
      <c r="XO57" s="0"/>
      <c r="XP57" s="0"/>
      <c r="XQ57" s="0"/>
      <c r="XR57" s="0"/>
      <c r="XS57" s="0"/>
      <c r="XT57" s="0"/>
      <c r="XU57" s="0"/>
      <c r="XV57" s="0"/>
      <c r="XW57" s="0"/>
      <c r="XX57" s="0"/>
      <c r="XY57" s="0"/>
      <c r="XZ57" s="0"/>
      <c r="YA57" s="0"/>
      <c r="YB57" s="0"/>
      <c r="YC57" s="0"/>
      <c r="YD57" s="0"/>
      <c r="YE57" s="0"/>
      <c r="YF57" s="0"/>
      <c r="YG57" s="0"/>
      <c r="YH57" s="0"/>
      <c r="YI57" s="0"/>
      <c r="YJ57" s="0"/>
      <c r="YK57" s="0"/>
      <c r="YL57" s="0"/>
      <c r="YM57" s="0"/>
      <c r="YN57" s="0"/>
      <c r="YO57" s="0"/>
      <c r="YP57" s="0"/>
      <c r="YQ57" s="0"/>
      <c r="YR57" s="0"/>
      <c r="YS57" s="0"/>
      <c r="YT57" s="0"/>
      <c r="YU57" s="0"/>
      <c r="YV57" s="0"/>
      <c r="YW57" s="0"/>
      <c r="YX57" s="0"/>
      <c r="YY57" s="0"/>
      <c r="YZ57" s="0"/>
      <c r="ZA57" s="0"/>
      <c r="ZB57" s="0"/>
      <c r="ZC57" s="0"/>
      <c r="ZD57" s="0"/>
      <c r="ZE57" s="0"/>
      <c r="ZF57" s="0"/>
      <c r="ZG57" s="0"/>
      <c r="ZH57" s="0"/>
      <c r="ZI57" s="0"/>
      <c r="ZJ57" s="0"/>
      <c r="ZK57" s="0"/>
      <c r="ZL57" s="0"/>
      <c r="ZM57" s="0"/>
      <c r="ZN57" s="0"/>
      <c r="ZO57" s="0"/>
      <c r="ZP57" s="0"/>
      <c r="ZQ57" s="0"/>
      <c r="ZR57" s="0"/>
      <c r="ZS57" s="0"/>
      <c r="ZT57" s="0"/>
      <c r="ZU57" s="0"/>
      <c r="ZV57" s="0"/>
      <c r="ZW57" s="0"/>
      <c r="ZX57" s="0"/>
      <c r="ZY57" s="0"/>
      <c r="ZZ57" s="0"/>
      <c r="AAA57" s="0"/>
      <c r="AAB57" s="0"/>
      <c r="AAC57" s="0"/>
      <c r="AAD57" s="0"/>
      <c r="AAE57" s="0"/>
      <c r="AAF57" s="0"/>
      <c r="AAG57" s="0"/>
      <c r="AAH57" s="0"/>
      <c r="AAI57" s="0"/>
      <c r="AAJ57" s="0"/>
      <c r="AAK57" s="0"/>
      <c r="AAL57" s="0"/>
      <c r="AAM57" s="0"/>
      <c r="AAN57" s="0"/>
      <c r="AAO57" s="0"/>
      <c r="AAP57" s="0"/>
      <c r="AAQ57" s="0"/>
      <c r="AAR57" s="0"/>
      <c r="AAS57" s="0"/>
      <c r="AAT57" s="0"/>
      <c r="AAU57" s="0"/>
      <c r="AAV57" s="0"/>
      <c r="AAW57" s="0"/>
      <c r="AAX57" s="0"/>
      <c r="AAY57" s="0"/>
      <c r="AAZ57" s="0"/>
      <c r="ABA57" s="0"/>
      <c r="ABB57" s="0"/>
      <c r="ABC57" s="0"/>
      <c r="ABD57" s="0"/>
      <c r="ABE57" s="0"/>
      <c r="ABF57" s="0"/>
      <c r="ABG57" s="0"/>
      <c r="ABH57" s="0"/>
      <c r="ABI57" s="0"/>
      <c r="ABJ57" s="0"/>
      <c r="ABK57" s="0"/>
      <c r="ABL57" s="0"/>
      <c r="ABM57" s="0"/>
      <c r="ABN57" s="0"/>
      <c r="ABO57" s="0"/>
      <c r="ABP57" s="0"/>
      <c r="ABQ57" s="0"/>
      <c r="ABR57" s="0"/>
      <c r="ABS57" s="0"/>
      <c r="ABT57" s="0"/>
      <c r="ABU57" s="0"/>
      <c r="ABV57" s="0"/>
      <c r="ABW57" s="0"/>
      <c r="ABX57" s="0"/>
      <c r="ABY57" s="0"/>
      <c r="ABZ57" s="0"/>
      <c r="ACA57" s="0"/>
      <c r="ACB57" s="0"/>
      <c r="ACC57" s="0"/>
      <c r="ACD57" s="0"/>
      <c r="ACE57" s="0"/>
      <c r="ACF57" s="0"/>
      <c r="ACG57" s="0"/>
      <c r="ACH57" s="0"/>
      <c r="ACI57" s="0"/>
      <c r="ACJ57" s="0"/>
      <c r="ACK57" s="0"/>
      <c r="ACL57" s="0"/>
      <c r="ACM57" s="0"/>
      <c r="ACN57" s="0"/>
      <c r="ACO57" s="0"/>
      <c r="ACP57" s="0"/>
      <c r="ACQ57" s="0"/>
      <c r="ACR57" s="0"/>
      <c r="ACS57" s="0"/>
      <c r="ACT57" s="0"/>
      <c r="ACU57" s="0"/>
      <c r="ACV57" s="0"/>
      <c r="ACW57" s="0"/>
      <c r="ACX57" s="0"/>
      <c r="ACY57" s="0"/>
      <c r="ACZ57" s="0"/>
      <c r="ADA57" s="0"/>
      <c r="ADB57" s="0"/>
      <c r="ADC57" s="0"/>
      <c r="ADD57" s="0"/>
      <c r="ADE57" s="0"/>
      <c r="ADF57" s="0"/>
      <c r="ADG57" s="0"/>
      <c r="ADH57" s="0"/>
      <c r="ADI57" s="0"/>
      <c r="ADJ57" s="0"/>
      <c r="ADK57" s="0"/>
      <c r="ADL57" s="0"/>
      <c r="ADM57" s="0"/>
      <c r="ADN57" s="0"/>
      <c r="ADO57" s="0"/>
      <c r="ADP57" s="0"/>
      <c r="ADQ57" s="0"/>
      <c r="ADR57" s="0"/>
      <c r="ADS57" s="0"/>
      <c r="ADT57" s="0"/>
      <c r="ADU57" s="0"/>
      <c r="ADV57" s="0"/>
      <c r="ADW57" s="0"/>
      <c r="ADX57" s="0"/>
      <c r="ADY57" s="0"/>
      <c r="ADZ57" s="0"/>
      <c r="AEA57" s="0"/>
      <c r="AEB57" s="0"/>
      <c r="AEC57" s="0"/>
      <c r="AED57" s="0"/>
      <c r="AEE57" s="0"/>
      <c r="AEF57" s="0"/>
      <c r="AEG57" s="0"/>
      <c r="AEH57" s="0"/>
      <c r="AEI57" s="0"/>
      <c r="AEJ57" s="0"/>
      <c r="AEK57" s="0"/>
      <c r="AEL57" s="0"/>
      <c r="AEM57" s="0"/>
      <c r="AEN57" s="0"/>
      <c r="AEO57" s="0"/>
      <c r="AEP57" s="0"/>
      <c r="AEQ57" s="0"/>
      <c r="AER57" s="0"/>
      <c r="AES57" s="0"/>
      <c r="AET57" s="0"/>
      <c r="AEU57" s="0"/>
      <c r="AEV57" s="0"/>
      <c r="AEW57" s="0"/>
      <c r="AEX57" s="0"/>
      <c r="AEY57" s="0"/>
      <c r="AEZ57" s="0"/>
      <c r="AFA57" s="0"/>
      <c r="AFB57" s="0"/>
      <c r="AFC57" s="0"/>
      <c r="AFD57" s="0"/>
      <c r="AFE57" s="0"/>
      <c r="AFF57" s="0"/>
      <c r="AFG57" s="0"/>
      <c r="AFH57" s="0"/>
      <c r="AFI57" s="0"/>
      <c r="AFJ57" s="0"/>
      <c r="AFK57" s="0"/>
      <c r="AFL57" s="0"/>
      <c r="AFM57" s="0"/>
      <c r="AFN57" s="0"/>
      <c r="AFO57" s="0"/>
      <c r="AFP57" s="0"/>
      <c r="AFQ57" s="0"/>
      <c r="AFR57" s="0"/>
      <c r="AFS57" s="0"/>
      <c r="AFT57" s="0"/>
      <c r="AFU57" s="0"/>
      <c r="AFV57" s="0"/>
      <c r="AFW57" s="0"/>
      <c r="AFX57" s="0"/>
      <c r="AFY57" s="0"/>
      <c r="AFZ57" s="0"/>
      <c r="AGA57" s="0"/>
      <c r="AGB57" s="0"/>
      <c r="AGC57" s="0"/>
      <c r="AGD57" s="0"/>
      <c r="AGE57" s="0"/>
      <c r="AGF57" s="0"/>
      <c r="AGG57" s="0"/>
      <c r="AGH57" s="0"/>
      <c r="AGI57" s="0"/>
      <c r="AGJ57" s="0"/>
      <c r="AGK57" s="0"/>
      <c r="AGL57" s="0"/>
      <c r="AGM57" s="0"/>
      <c r="AGN57" s="0"/>
      <c r="AGO57" s="0"/>
      <c r="AGP57" s="0"/>
      <c r="AGQ57" s="0"/>
      <c r="AGR57" s="0"/>
      <c r="AGS57" s="0"/>
      <c r="AGT57" s="0"/>
      <c r="AGU57" s="0"/>
      <c r="AGV57" s="0"/>
      <c r="AGW57" s="0"/>
      <c r="AGX57" s="0"/>
      <c r="AGY57" s="0"/>
      <c r="AGZ57" s="0"/>
      <c r="AHA57" s="0"/>
      <c r="AHB57" s="0"/>
      <c r="AHC57" s="0"/>
      <c r="AHD57" s="0"/>
      <c r="AHE57" s="0"/>
      <c r="AHF57" s="0"/>
      <c r="AHG57" s="0"/>
      <c r="AHH57" s="0"/>
      <c r="AHI57" s="0"/>
      <c r="AHJ57" s="0"/>
      <c r="AHK57" s="0"/>
      <c r="AHL57" s="0"/>
      <c r="AHM57" s="0"/>
      <c r="AHN57" s="0"/>
      <c r="AHO57" s="0"/>
      <c r="AHP57" s="0"/>
      <c r="AHQ57" s="0"/>
      <c r="AHR57" s="0"/>
      <c r="AHS57" s="0"/>
      <c r="AHT57" s="0"/>
      <c r="AHU57" s="0"/>
      <c r="AHV57" s="0"/>
      <c r="AHW57" s="0"/>
      <c r="AHX57" s="0"/>
      <c r="AHY57" s="0"/>
      <c r="AHZ57" s="0"/>
      <c r="AIA57" s="0"/>
      <c r="AIB57" s="0"/>
      <c r="AIC57" s="0"/>
      <c r="AID57" s="0"/>
      <c r="AIE57" s="0"/>
      <c r="AIF57" s="0"/>
      <c r="AIG57" s="0"/>
      <c r="AIH57" s="0"/>
      <c r="AII57" s="0"/>
      <c r="AIJ57" s="0"/>
      <c r="AIK57" s="0"/>
      <c r="AIL57" s="0"/>
      <c r="AIM57" s="0"/>
      <c r="AIN57" s="0"/>
      <c r="AIO57" s="0"/>
      <c r="AIP57" s="0"/>
      <c r="AIQ57" s="0"/>
      <c r="AIR57" s="0"/>
      <c r="AIS57" s="0"/>
      <c r="AIT57" s="0"/>
      <c r="AIU57" s="0"/>
      <c r="AIV57" s="0"/>
      <c r="AIW57" s="0"/>
      <c r="AIX57" s="0"/>
      <c r="AIY57" s="0"/>
      <c r="AIZ57" s="0"/>
      <c r="AJA57" s="0"/>
      <c r="AJB57" s="0"/>
      <c r="AJC57" s="0"/>
      <c r="AJD57" s="0"/>
      <c r="AJE57" s="0"/>
      <c r="AJF57" s="0"/>
      <c r="AJG57" s="0"/>
      <c r="AJH57" s="0"/>
      <c r="AJI57" s="0"/>
      <c r="AJJ57" s="0"/>
      <c r="AJK57" s="0"/>
      <c r="AJL57" s="0"/>
      <c r="AJM57" s="0"/>
      <c r="AJN57" s="0"/>
      <c r="AJO57" s="0"/>
      <c r="AJP57" s="0"/>
      <c r="AJQ57" s="0"/>
      <c r="AJR57" s="0"/>
      <c r="AJS57" s="0"/>
      <c r="AJT57" s="0"/>
      <c r="AJU57" s="0"/>
      <c r="AJV57" s="0"/>
      <c r="AJW57" s="0"/>
      <c r="AJX57" s="0"/>
      <c r="AJY57" s="0"/>
      <c r="AJZ57" s="0"/>
      <c r="AKA57" s="0"/>
      <c r="AKB57" s="0"/>
      <c r="AKC57" s="0"/>
      <c r="AKD57" s="0"/>
      <c r="AKE57" s="0"/>
      <c r="AKF57" s="0"/>
      <c r="AKG57" s="0"/>
      <c r="AKH57" s="0"/>
      <c r="AKI57" s="0"/>
      <c r="AKJ57" s="0"/>
      <c r="AKK57" s="0"/>
      <c r="AKL57" s="0"/>
      <c r="AKM57" s="0"/>
      <c r="AKN57" s="0"/>
      <c r="AKO57" s="0"/>
      <c r="AKP57" s="0"/>
      <c r="AKQ57" s="0"/>
      <c r="AKR57" s="0"/>
      <c r="AKS57" s="0"/>
      <c r="AKT57" s="0"/>
      <c r="AKU57" s="0"/>
      <c r="AKV57" s="0"/>
      <c r="AKW57" s="0"/>
      <c r="AKX57" s="0"/>
      <c r="AKY57" s="0"/>
      <c r="AKZ57" s="0"/>
      <c r="ALA57" s="0"/>
      <c r="ALB57" s="0"/>
      <c r="ALC57" s="0"/>
      <c r="ALD57" s="0"/>
      <c r="ALE57" s="0"/>
      <c r="ALF57" s="0"/>
      <c r="ALG57" s="0"/>
      <c r="ALH57" s="0"/>
      <c r="ALI57" s="0"/>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r="58" customFormat="false" ht="15.75" hidden="false" customHeight="true" outlineLevel="0" collapsed="false">
      <c r="A58" s="0"/>
      <c r="B58" s="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10"/>
      <c r="AF58" s="110"/>
      <c r="AG58" s="11"/>
      <c r="AH58" s="12"/>
      <c r="AI58" s="0"/>
      <c r="AJ58" s="0"/>
      <c r="AK58" s="101"/>
      <c r="AL58" s="101"/>
      <c r="AM58" s="101"/>
      <c r="AN58" s="101"/>
      <c r="AO58" s="101"/>
      <c r="AP58" s="101"/>
      <c r="AQ58" s="101"/>
      <c r="AR58" s="101"/>
      <c r="AS58" s="0"/>
      <c r="AT58" s="0"/>
      <c r="AU58" s="0"/>
      <c r="AV58" s="79" t="str">
        <f aca="false">HOUR(AX58)&amp;"h"&amp;AZ58&amp;" - "&amp;HOUR(AY58)&amp;"h"&amp;BA58</f>
        <v>18h10 - 19h00</v>
      </c>
      <c r="AW58" s="8" t="s">
        <v>66</v>
      </c>
      <c r="AX58" s="79" t="str">
        <f aca="false">BC58</f>
        <v>18:10</v>
      </c>
      <c r="AY58" s="79" t="n">
        <f aca="false">AX58+$AY$34</f>
        <v>0.791666666666667</v>
      </c>
      <c r="AZ58" s="90" t="n">
        <f aca="false">IF(MINUTE(AX58)=0,MINUTE(AX58)&amp;MINUTE(AX58),IF(MINUTE(AX58)&lt;10,"0"&amp;MINUTE(AX58),MINUTE(AX58)))</f>
        <v>10</v>
      </c>
      <c r="BA58" s="90" t="str">
        <f aca="false">IF(MINUTE(AY58)=0,MINUTE(AY58)&amp;MINUTE(AY58),IF(MINUTE(AY58)&lt;10,"0"&amp;MINUTE(AY58),MINUTE(AY58)))</f>
        <v>00</v>
      </c>
      <c r="BB58" s="0"/>
      <c r="BC58" s="77" t="str">
        <f aca="false">AQ44</f>
        <v>18:10</v>
      </c>
      <c r="BD58" s="0"/>
      <c r="BE58" s="0"/>
      <c r="BF58" s="79" t="str">
        <f aca="false">BC58</f>
        <v>18:10</v>
      </c>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c r="IW58" s="0"/>
      <c r="IX58" s="0"/>
      <c r="IY58" s="0"/>
      <c r="IZ58" s="0"/>
      <c r="JA58" s="0"/>
      <c r="JB58" s="0"/>
      <c r="JC58" s="0"/>
      <c r="JD58" s="0"/>
      <c r="JE58" s="0"/>
      <c r="JF58" s="0"/>
      <c r="JG58" s="0"/>
      <c r="JH58" s="0"/>
      <c r="JI58" s="0"/>
      <c r="JJ58" s="0"/>
      <c r="JK58" s="0"/>
      <c r="JL58" s="0"/>
      <c r="JM58" s="0"/>
      <c r="JN58" s="0"/>
      <c r="JO58" s="0"/>
      <c r="JP58" s="0"/>
      <c r="JQ58" s="0"/>
      <c r="JR58" s="0"/>
      <c r="JS58" s="0"/>
      <c r="JT58" s="0"/>
      <c r="JU58" s="0"/>
      <c r="JV58" s="0"/>
      <c r="JW58" s="0"/>
      <c r="JX58" s="0"/>
      <c r="JY58" s="0"/>
      <c r="JZ58" s="0"/>
      <c r="KA58" s="0"/>
      <c r="KB58" s="0"/>
      <c r="KC58" s="0"/>
      <c r="KD58" s="0"/>
      <c r="KE58" s="0"/>
      <c r="KF58" s="0"/>
      <c r="KG58" s="0"/>
      <c r="KH58" s="0"/>
      <c r="KI58" s="0"/>
      <c r="KJ58" s="0"/>
      <c r="KK58" s="0"/>
      <c r="KL58" s="0"/>
      <c r="KM58" s="0"/>
      <c r="KN58" s="0"/>
      <c r="KO58" s="0"/>
      <c r="KP58" s="0"/>
      <c r="KQ58" s="0"/>
      <c r="KR58" s="0"/>
      <c r="KS58" s="0"/>
      <c r="KT58" s="0"/>
      <c r="KU58" s="0"/>
      <c r="KV58" s="0"/>
      <c r="KW58" s="0"/>
      <c r="KX58" s="0"/>
      <c r="KY58" s="0"/>
      <c r="KZ58" s="0"/>
      <c r="LA58" s="0"/>
      <c r="LB58" s="0"/>
      <c r="LC58" s="0"/>
      <c r="LD58" s="0"/>
      <c r="LE58" s="0"/>
      <c r="LF58" s="0"/>
      <c r="LG58" s="0"/>
      <c r="LH58" s="0"/>
      <c r="LI58" s="0"/>
      <c r="LJ58" s="0"/>
      <c r="LK58" s="0"/>
      <c r="LL58" s="0"/>
      <c r="LM58" s="0"/>
      <c r="LN58" s="0"/>
      <c r="LO58" s="0"/>
      <c r="LP58" s="0"/>
      <c r="LQ58" s="0"/>
      <c r="LR58" s="0"/>
      <c r="LS58" s="0"/>
      <c r="LT58" s="0"/>
      <c r="LU58" s="0"/>
      <c r="LV58" s="0"/>
      <c r="LW58" s="0"/>
      <c r="LX58" s="0"/>
      <c r="LY58" s="0"/>
      <c r="LZ58" s="0"/>
      <c r="MA58" s="0"/>
      <c r="MB58" s="0"/>
      <c r="MC58" s="0"/>
      <c r="MD58" s="0"/>
      <c r="ME58" s="0"/>
      <c r="MF58" s="0"/>
      <c r="MG58" s="0"/>
      <c r="MH58" s="0"/>
      <c r="MI58" s="0"/>
      <c r="MJ58" s="0"/>
      <c r="MK58" s="0"/>
      <c r="ML58" s="0"/>
      <c r="MM58" s="0"/>
      <c r="MN58" s="0"/>
      <c r="MO58" s="0"/>
      <c r="MP58" s="0"/>
      <c r="MQ58" s="0"/>
      <c r="MR58" s="0"/>
      <c r="MS58" s="0"/>
      <c r="MT58" s="0"/>
      <c r="MU58" s="0"/>
      <c r="MV58" s="0"/>
      <c r="MW58" s="0"/>
      <c r="MX58" s="0"/>
      <c r="MY58" s="0"/>
      <c r="MZ58" s="0"/>
      <c r="NA58" s="0"/>
      <c r="NB58" s="0"/>
      <c r="NC58" s="0"/>
      <c r="ND58" s="0"/>
      <c r="NE58" s="0"/>
      <c r="NF58" s="0"/>
      <c r="NG58" s="0"/>
      <c r="NH58" s="0"/>
      <c r="NI58" s="0"/>
      <c r="NJ58" s="0"/>
      <c r="NK58" s="0"/>
      <c r="NL58" s="0"/>
      <c r="NM58" s="0"/>
      <c r="NN58" s="0"/>
      <c r="NO58" s="0"/>
      <c r="NP58" s="0"/>
      <c r="NQ58" s="0"/>
      <c r="NR58" s="0"/>
      <c r="NS58" s="0"/>
      <c r="NT58" s="0"/>
      <c r="NU58" s="0"/>
      <c r="NV58" s="0"/>
      <c r="NW58" s="0"/>
      <c r="NX58" s="0"/>
      <c r="NY58" s="0"/>
      <c r="NZ58" s="0"/>
      <c r="OA58" s="0"/>
      <c r="OB58" s="0"/>
      <c r="OC58" s="0"/>
      <c r="OD58" s="0"/>
      <c r="OE58" s="0"/>
      <c r="OF58" s="0"/>
      <c r="OG58" s="0"/>
      <c r="OH58" s="0"/>
      <c r="OI58" s="0"/>
      <c r="OJ58" s="0"/>
      <c r="OK58" s="0"/>
      <c r="OL58" s="0"/>
      <c r="OM58" s="0"/>
      <c r="ON58" s="0"/>
      <c r="OO58" s="0"/>
      <c r="OP58" s="0"/>
      <c r="OQ58" s="0"/>
      <c r="OR58" s="0"/>
      <c r="OS58" s="0"/>
      <c r="OT58" s="0"/>
      <c r="OU58" s="0"/>
      <c r="OV58" s="0"/>
      <c r="OW58" s="0"/>
      <c r="OX58" s="0"/>
      <c r="OY58" s="0"/>
      <c r="OZ58" s="0"/>
      <c r="PA58" s="0"/>
      <c r="PB58" s="0"/>
      <c r="PC58" s="0"/>
      <c r="PD58" s="0"/>
      <c r="PE58" s="0"/>
      <c r="PF58" s="0"/>
      <c r="PG58" s="0"/>
      <c r="PH58" s="0"/>
      <c r="PI58" s="0"/>
      <c r="PJ58" s="0"/>
      <c r="PK58" s="0"/>
      <c r="PL58" s="0"/>
      <c r="PM58" s="0"/>
      <c r="PN58" s="0"/>
      <c r="PO58" s="0"/>
      <c r="PP58" s="0"/>
      <c r="PQ58" s="0"/>
      <c r="PR58" s="0"/>
      <c r="PS58" s="0"/>
      <c r="PT58" s="0"/>
      <c r="PU58" s="0"/>
      <c r="PV58" s="0"/>
      <c r="PW58" s="0"/>
      <c r="PX58" s="0"/>
      <c r="PY58" s="0"/>
      <c r="PZ58" s="0"/>
      <c r="QA58" s="0"/>
      <c r="QB58" s="0"/>
      <c r="QC58" s="0"/>
      <c r="QD58" s="0"/>
      <c r="QE58" s="0"/>
      <c r="QF58" s="0"/>
      <c r="QG58" s="0"/>
      <c r="QH58" s="0"/>
      <c r="QI58" s="0"/>
      <c r="QJ58" s="0"/>
      <c r="QK58" s="0"/>
      <c r="QL58" s="0"/>
      <c r="QM58" s="0"/>
      <c r="QN58" s="0"/>
      <c r="QO58" s="0"/>
      <c r="QP58" s="0"/>
      <c r="QQ58" s="0"/>
      <c r="QR58" s="0"/>
      <c r="QS58" s="0"/>
      <c r="QT58" s="0"/>
      <c r="QU58" s="0"/>
      <c r="QV58" s="0"/>
      <c r="QW58" s="0"/>
      <c r="QX58" s="0"/>
      <c r="QY58" s="0"/>
      <c r="QZ58" s="0"/>
      <c r="RA58" s="0"/>
      <c r="RB58" s="0"/>
      <c r="RC58" s="0"/>
      <c r="RD58" s="0"/>
      <c r="RE58" s="0"/>
      <c r="RF58" s="0"/>
      <c r="RG58" s="0"/>
      <c r="RH58" s="0"/>
      <c r="RI58" s="0"/>
      <c r="RJ58" s="0"/>
      <c r="RK58" s="0"/>
      <c r="RL58" s="0"/>
      <c r="RM58" s="0"/>
      <c r="RN58" s="0"/>
      <c r="RO58" s="0"/>
      <c r="RP58" s="0"/>
      <c r="RQ58" s="0"/>
      <c r="RR58" s="0"/>
      <c r="RS58" s="0"/>
      <c r="RT58" s="0"/>
      <c r="RU58" s="0"/>
      <c r="RV58" s="0"/>
      <c r="RW58" s="0"/>
      <c r="RX58" s="0"/>
      <c r="RY58" s="0"/>
      <c r="RZ58" s="0"/>
      <c r="SA58" s="0"/>
      <c r="SB58" s="0"/>
      <c r="SC58" s="0"/>
      <c r="SD58" s="0"/>
      <c r="SE58" s="0"/>
      <c r="SF58" s="0"/>
      <c r="SG58" s="0"/>
      <c r="SH58" s="0"/>
      <c r="SI58" s="0"/>
      <c r="SJ58" s="0"/>
      <c r="SK58" s="0"/>
      <c r="SL58" s="0"/>
      <c r="SM58" s="0"/>
      <c r="SN58" s="0"/>
      <c r="SO58" s="0"/>
      <c r="SP58" s="0"/>
      <c r="SQ58" s="0"/>
      <c r="SR58" s="0"/>
      <c r="SS58" s="0"/>
      <c r="ST58" s="0"/>
      <c r="SU58" s="0"/>
      <c r="SV58" s="0"/>
      <c r="SW58" s="0"/>
      <c r="SX58" s="0"/>
      <c r="SY58" s="0"/>
      <c r="SZ58" s="0"/>
      <c r="TA58" s="0"/>
      <c r="TB58" s="0"/>
      <c r="TC58" s="0"/>
      <c r="TD58" s="0"/>
      <c r="TE58" s="0"/>
      <c r="TF58" s="0"/>
      <c r="TG58" s="0"/>
      <c r="TH58" s="0"/>
      <c r="TI58" s="0"/>
      <c r="TJ58" s="0"/>
      <c r="TK58" s="0"/>
      <c r="TL58" s="0"/>
      <c r="TM58" s="0"/>
      <c r="TN58" s="0"/>
      <c r="TO58" s="0"/>
      <c r="TP58" s="0"/>
      <c r="TQ58" s="0"/>
      <c r="TR58" s="0"/>
      <c r="TS58" s="0"/>
      <c r="TT58" s="0"/>
      <c r="TU58" s="0"/>
      <c r="TV58" s="0"/>
      <c r="TW58" s="0"/>
      <c r="TX58" s="0"/>
      <c r="TY58" s="0"/>
      <c r="TZ58" s="0"/>
      <c r="UA58" s="0"/>
      <c r="UB58" s="0"/>
      <c r="UC58" s="0"/>
      <c r="UD58" s="0"/>
      <c r="UE58" s="0"/>
      <c r="UF58" s="0"/>
      <c r="UG58" s="0"/>
      <c r="UH58" s="0"/>
      <c r="UI58" s="0"/>
      <c r="UJ58" s="0"/>
      <c r="UK58" s="0"/>
      <c r="UL58" s="0"/>
      <c r="UM58" s="0"/>
      <c r="UN58" s="0"/>
      <c r="UO58" s="0"/>
      <c r="UP58" s="0"/>
      <c r="UQ58" s="0"/>
      <c r="UR58" s="0"/>
      <c r="US58" s="0"/>
      <c r="UT58" s="0"/>
      <c r="UU58" s="0"/>
      <c r="UV58" s="0"/>
      <c r="UW58" s="0"/>
      <c r="UX58" s="0"/>
      <c r="UY58" s="0"/>
      <c r="UZ58" s="0"/>
      <c r="VA58" s="0"/>
      <c r="VB58" s="0"/>
      <c r="VC58" s="0"/>
      <c r="VD58" s="0"/>
      <c r="VE58" s="0"/>
      <c r="VF58" s="0"/>
      <c r="VG58" s="0"/>
      <c r="VH58" s="0"/>
      <c r="VI58" s="0"/>
      <c r="VJ58" s="0"/>
      <c r="VK58" s="0"/>
      <c r="VL58" s="0"/>
      <c r="VM58" s="0"/>
      <c r="VN58" s="0"/>
      <c r="VO58" s="0"/>
      <c r="VP58" s="0"/>
      <c r="VQ58" s="0"/>
      <c r="VR58" s="0"/>
      <c r="VS58" s="0"/>
      <c r="VT58" s="0"/>
      <c r="VU58" s="0"/>
      <c r="VV58" s="0"/>
      <c r="VW58" s="0"/>
      <c r="VX58" s="0"/>
      <c r="VY58" s="0"/>
      <c r="VZ58" s="0"/>
      <c r="WA58" s="0"/>
      <c r="WB58" s="0"/>
      <c r="WC58" s="0"/>
      <c r="WD58" s="0"/>
      <c r="WE58" s="0"/>
      <c r="WF58" s="0"/>
      <c r="WG58" s="0"/>
      <c r="WH58" s="0"/>
      <c r="WI58" s="0"/>
      <c r="WJ58" s="0"/>
      <c r="WK58" s="0"/>
      <c r="WL58" s="0"/>
      <c r="WM58" s="0"/>
      <c r="WN58" s="0"/>
      <c r="WO58" s="0"/>
      <c r="WP58" s="0"/>
      <c r="WQ58" s="0"/>
      <c r="WR58" s="0"/>
      <c r="WS58" s="0"/>
      <c r="WT58" s="0"/>
      <c r="WU58" s="0"/>
      <c r="WV58" s="0"/>
      <c r="WW58" s="0"/>
      <c r="WX58" s="0"/>
      <c r="WY58" s="0"/>
      <c r="WZ58" s="0"/>
      <c r="XA58" s="0"/>
      <c r="XB58" s="0"/>
      <c r="XC58" s="0"/>
      <c r="XD58" s="0"/>
      <c r="XE58" s="0"/>
      <c r="XF58" s="0"/>
      <c r="XG58" s="0"/>
      <c r="XH58" s="0"/>
      <c r="XI58" s="0"/>
      <c r="XJ58" s="0"/>
      <c r="XK58" s="0"/>
      <c r="XL58" s="0"/>
      <c r="XM58" s="0"/>
      <c r="XN58" s="0"/>
      <c r="XO58" s="0"/>
      <c r="XP58" s="0"/>
      <c r="XQ58" s="0"/>
      <c r="XR58" s="0"/>
      <c r="XS58" s="0"/>
      <c r="XT58" s="0"/>
      <c r="XU58" s="0"/>
      <c r="XV58" s="0"/>
      <c r="XW58" s="0"/>
      <c r="XX58" s="0"/>
      <c r="XY58" s="0"/>
      <c r="XZ58" s="0"/>
      <c r="YA58" s="0"/>
      <c r="YB58" s="0"/>
      <c r="YC58" s="0"/>
      <c r="YD58" s="0"/>
      <c r="YE58" s="0"/>
      <c r="YF58" s="0"/>
      <c r="YG58" s="0"/>
      <c r="YH58" s="0"/>
      <c r="YI58" s="0"/>
      <c r="YJ58" s="0"/>
      <c r="YK58" s="0"/>
      <c r="YL58" s="0"/>
      <c r="YM58" s="0"/>
      <c r="YN58" s="0"/>
      <c r="YO58" s="0"/>
      <c r="YP58" s="0"/>
      <c r="YQ58" s="0"/>
      <c r="YR58" s="0"/>
      <c r="YS58" s="0"/>
      <c r="YT58" s="0"/>
      <c r="YU58" s="0"/>
      <c r="YV58" s="0"/>
      <c r="YW58" s="0"/>
      <c r="YX58" s="0"/>
      <c r="YY58" s="0"/>
      <c r="YZ58" s="0"/>
      <c r="ZA58" s="0"/>
      <c r="ZB58" s="0"/>
      <c r="ZC58" s="0"/>
      <c r="ZD58" s="0"/>
      <c r="ZE58" s="0"/>
      <c r="ZF58" s="0"/>
      <c r="ZG58" s="0"/>
      <c r="ZH58" s="0"/>
      <c r="ZI58" s="0"/>
      <c r="ZJ58" s="0"/>
      <c r="ZK58" s="0"/>
      <c r="ZL58" s="0"/>
      <c r="ZM58" s="0"/>
      <c r="ZN58" s="0"/>
      <c r="ZO58" s="0"/>
      <c r="ZP58" s="0"/>
      <c r="ZQ58" s="0"/>
      <c r="ZR58" s="0"/>
      <c r="ZS58" s="0"/>
      <c r="ZT58" s="0"/>
      <c r="ZU58" s="0"/>
      <c r="ZV58" s="0"/>
      <c r="ZW58" s="0"/>
      <c r="ZX58" s="0"/>
      <c r="ZY58" s="0"/>
      <c r="ZZ58" s="0"/>
      <c r="AAA58" s="0"/>
      <c r="AAB58" s="0"/>
      <c r="AAC58" s="0"/>
      <c r="AAD58" s="0"/>
      <c r="AAE58" s="0"/>
      <c r="AAF58" s="0"/>
      <c r="AAG58" s="0"/>
      <c r="AAH58" s="0"/>
      <c r="AAI58" s="0"/>
      <c r="AAJ58" s="0"/>
      <c r="AAK58" s="0"/>
      <c r="AAL58" s="0"/>
      <c r="AAM58" s="0"/>
      <c r="AAN58" s="0"/>
      <c r="AAO58" s="0"/>
      <c r="AAP58" s="0"/>
      <c r="AAQ58" s="0"/>
      <c r="AAR58" s="0"/>
      <c r="AAS58" s="0"/>
      <c r="AAT58" s="0"/>
      <c r="AAU58" s="0"/>
      <c r="AAV58" s="0"/>
      <c r="AAW58" s="0"/>
      <c r="AAX58" s="0"/>
      <c r="AAY58" s="0"/>
      <c r="AAZ58" s="0"/>
      <c r="ABA58" s="0"/>
      <c r="ABB58" s="0"/>
      <c r="ABC58" s="0"/>
      <c r="ABD58" s="0"/>
      <c r="ABE58" s="0"/>
      <c r="ABF58" s="0"/>
      <c r="ABG58" s="0"/>
      <c r="ABH58" s="0"/>
      <c r="ABI58" s="0"/>
      <c r="ABJ58" s="0"/>
      <c r="ABK58" s="0"/>
      <c r="ABL58" s="0"/>
      <c r="ABM58" s="0"/>
      <c r="ABN58" s="0"/>
      <c r="ABO58" s="0"/>
      <c r="ABP58" s="0"/>
      <c r="ABQ58" s="0"/>
      <c r="ABR58" s="0"/>
      <c r="ABS58" s="0"/>
      <c r="ABT58" s="0"/>
      <c r="ABU58" s="0"/>
      <c r="ABV58" s="0"/>
      <c r="ABW58" s="0"/>
      <c r="ABX58" s="0"/>
      <c r="ABY58" s="0"/>
      <c r="ABZ58" s="0"/>
      <c r="ACA58" s="0"/>
      <c r="ACB58" s="0"/>
      <c r="ACC58" s="0"/>
      <c r="ACD58" s="0"/>
      <c r="ACE58" s="0"/>
      <c r="ACF58" s="0"/>
      <c r="ACG58" s="0"/>
      <c r="ACH58" s="0"/>
      <c r="ACI58" s="0"/>
      <c r="ACJ58" s="0"/>
      <c r="ACK58" s="0"/>
      <c r="ACL58" s="0"/>
      <c r="ACM58" s="0"/>
      <c r="ACN58" s="0"/>
      <c r="ACO58" s="0"/>
      <c r="ACP58" s="0"/>
      <c r="ACQ58" s="0"/>
      <c r="ACR58" s="0"/>
      <c r="ACS58" s="0"/>
      <c r="ACT58" s="0"/>
      <c r="ACU58" s="0"/>
      <c r="ACV58" s="0"/>
      <c r="ACW58" s="0"/>
      <c r="ACX58" s="0"/>
      <c r="ACY58" s="0"/>
      <c r="ACZ58" s="0"/>
      <c r="ADA58" s="0"/>
      <c r="ADB58" s="0"/>
      <c r="ADC58" s="0"/>
      <c r="ADD58" s="0"/>
      <c r="ADE58" s="0"/>
      <c r="ADF58" s="0"/>
      <c r="ADG58" s="0"/>
      <c r="ADH58" s="0"/>
      <c r="ADI58" s="0"/>
      <c r="ADJ58" s="0"/>
      <c r="ADK58" s="0"/>
      <c r="ADL58" s="0"/>
      <c r="ADM58" s="0"/>
      <c r="ADN58" s="0"/>
      <c r="ADO58" s="0"/>
      <c r="ADP58" s="0"/>
      <c r="ADQ58" s="0"/>
      <c r="ADR58" s="0"/>
      <c r="ADS58" s="0"/>
      <c r="ADT58" s="0"/>
      <c r="ADU58" s="0"/>
      <c r="ADV58" s="0"/>
      <c r="ADW58" s="0"/>
      <c r="ADX58" s="0"/>
      <c r="ADY58" s="0"/>
      <c r="ADZ58" s="0"/>
      <c r="AEA58" s="0"/>
      <c r="AEB58" s="0"/>
      <c r="AEC58" s="0"/>
      <c r="AED58" s="0"/>
      <c r="AEE58" s="0"/>
      <c r="AEF58" s="0"/>
      <c r="AEG58" s="0"/>
      <c r="AEH58" s="0"/>
      <c r="AEI58" s="0"/>
      <c r="AEJ58" s="0"/>
      <c r="AEK58" s="0"/>
      <c r="AEL58" s="0"/>
      <c r="AEM58" s="0"/>
      <c r="AEN58" s="0"/>
      <c r="AEO58" s="0"/>
      <c r="AEP58" s="0"/>
      <c r="AEQ58" s="0"/>
      <c r="AER58" s="0"/>
      <c r="AES58" s="0"/>
      <c r="AET58" s="0"/>
      <c r="AEU58" s="0"/>
      <c r="AEV58" s="0"/>
      <c r="AEW58" s="0"/>
      <c r="AEX58" s="0"/>
      <c r="AEY58" s="0"/>
      <c r="AEZ58" s="0"/>
      <c r="AFA58" s="0"/>
      <c r="AFB58" s="0"/>
      <c r="AFC58" s="0"/>
      <c r="AFD58" s="0"/>
      <c r="AFE58" s="0"/>
      <c r="AFF58" s="0"/>
      <c r="AFG58" s="0"/>
      <c r="AFH58" s="0"/>
      <c r="AFI58" s="0"/>
      <c r="AFJ58" s="0"/>
      <c r="AFK58" s="0"/>
      <c r="AFL58" s="0"/>
      <c r="AFM58" s="0"/>
      <c r="AFN58" s="0"/>
      <c r="AFO58" s="0"/>
      <c r="AFP58" s="0"/>
      <c r="AFQ58" s="0"/>
      <c r="AFR58" s="0"/>
      <c r="AFS58" s="0"/>
      <c r="AFT58" s="0"/>
      <c r="AFU58" s="0"/>
      <c r="AFV58" s="0"/>
      <c r="AFW58" s="0"/>
      <c r="AFX58" s="0"/>
      <c r="AFY58" s="0"/>
      <c r="AFZ58" s="0"/>
      <c r="AGA58" s="0"/>
      <c r="AGB58" s="0"/>
      <c r="AGC58" s="0"/>
      <c r="AGD58" s="0"/>
      <c r="AGE58" s="0"/>
      <c r="AGF58" s="0"/>
      <c r="AGG58" s="0"/>
      <c r="AGH58" s="0"/>
      <c r="AGI58" s="0"/>
      <c r="AGJ58" s="0"/>
      <c r="AGK58" s="0"/>
      <c r="AGL58" s="0"/>
      <c r="AGM58" s="0"/>
      <c r="AGN58" s="0"/>
      <c r="AGO58" s="0"/>
      <c r="AGP58" s="0"/>
      <c r="AGQ58" s="0"/>
      <c r="AGR58" s="0"/>
      <c r="AGS58" s="0"/>
      <c r="AGT58" s="0"/>
      <c r="AGU58" s="0"/>
      <c r="AGV58" s="0"/>
      <c r="AGW58" s="0"/>
      <c r="AGX58" s="0"/>
      <c r="AGY58" s="0"/>
      <c r="AGZ58" s="0"/>
      <c r="AHA58" s="0"/>
      <c r="AHB58" s="0"/>
      <c r="AHC58" s="0"/>
      <c r="AHD58" s="0"/>
      <c r="AHE58" s="0"/>
      <c r="AHF58" s="0"/>
      <c r="AHG58" s="0"/>
      <c r="AHH58" s="0"/>
      <c r="AHI58" s="0"/>
      <c r="AHJ58" s="0"/>
      <c r="AHK58" s="0"/>
      <c r="AHL58" s="0"/>
      <c r="AHM58" s="0"/>
      <c r="AHN58" s="0"/>
      <c r="AHO58" s="0"/>
      <c r="AHP58" s="0"/>
      <c r="AHQ58" s="0"/>
      <c r="AHR58" s="0"/>
      <c r="AHS58" s="0"/>
      <c r="AHT58" s="0"/>
      <c r="AHU58" s="0"/>
      <c r="AHV58" s="0"/>
      <c r="AHW58" s="0"/>
      <c r="AHX58" s="0"/>
      <c r="AHY58" s="0"/>
      <c r="AHZ58" s="0"/>
      <c r="AIA58" s="0"/>
      <c r="AIB58" s="0"/>
      <c r="AIC58" s="0"/>
      <c r="AID58" s="0"/>
      <c r="AIE58" s="0"/>
      <c r="AIF58" s="0"/>
      <c r="AIG58" s="0"/>
      <c r="AIH58" s="0"/>
      <c r="AII58" s="0"/>
      <c r="AIJ58" s="0"/>
      <c r="AIK58" s="0"/>
      <c r="AIL58" s="0"/>
      <c r="AIM58" s="0"/>
      <c r="AIN58" s="0"/>
      <c r="AIO58" s="0"/>
      <c r="AIP58" s="0"/>
      <c r="AIQ58" s="0"/>
      <c r="AIR58" s="0"/>
      <c r="AIS58" s="0"/>
      <c r="AIT58" s="0"/>
      <c r="AIU58" s="0"/>
      <c r="AIV58" s="0"/>
      <c r="AIW58" s="0"/>
      <c r="AIX58" s="0"/>
      <c r="AIY58" s="0"/>
      <c r="AIZ58" s="0"/>
      <c r="AJA58" s="0"/>
      <c r="AJB58" s="0"/>
      <c r="AJC58" s="0"/>
      <c r="AJD58" s="0"/>
      <c r="AJE58" s="0"/>
      <c r="AJF58" s="0"/>
      <c r="AJG58" s="0"/>
      <c r="AJH58" s="0"/>
      <c r="AJI58" s="0"/>
      <c r="AJJ58" s="0"/>
      <c r="AJK58" s="0"/>
      <c r="AJL58" s="0"/>
      <c r="AJM58" s="0"/>
      <c r="AJN58" s="0"/>
      <c r="AJO58" s="0"/>
      <c r="AJP58" s="0"/>
      <c r="AJQ58" s="0"/>
      <c r="AJR58" s="0"/>
      <c r="AJS58" s="0"/>
      <c r="AJT58" s="0"/>
      <c r="AJU58" s="0"/>
      <c r="AJV58" s="0"/>
      <c r="AJW58" s="0"/>
      <c r="AJX58" s="0"/>
      <c r="AJY58" s="0"/>
      <c r="AJZ58" s="0"/>
      <c r="AKA58" s="0"/>
      <c r="AKB58" s="0"/>
      <c r="AKC58" s="0"/>
      <c r="AKD58" s="0"/>
      <c r="AKE58" s="0"/>
      <c r="AKF58" s="0"/>
      <c r="AKG58" s="0"/>
      <c r="AKH58" s="0"/>
      <c r="AKI58" s="0"/>
      <c r="AKJ58" s="0"/>
      <c r="AKK58" s="0"/>
      <c r="AKL58" s="0"/>
      <c r="AKM58" s="0"/>
      <c r="AKN58" s="0"/>
      <c r="AKO58" s="0"/>
      <c r="AKP58" s="0"/>
      <c r="AKQ58" s="0"/>
      <c r="AKR58" s="0"/>
      <c r="AKS58" s="0"/>
      <c r="AKT58" s="0"/>
      <c r="AKU58" s="0"/>
      <c r="AKV58" s="0"/>
      <c r="AKW58" s="0"/>
      <c r="AKX58" s="0"/>
      <c r="AKY58" s="0"/>
      <c r="AKZ58" s="0"/>
      <c r="ALA58" s="0"/>
      <c r="ALB58" s="0"/>
      <c r="ALC58" s="0"/>
      <c r="ALD58" s="0"/>
      <c r="ALE58" s="0"/>
      <c r="ALF58" s="0"/>
      <c r="ALG58" s="0"/>
      <c r="ALH58" s="0"/>
      <c r="ALI58" s="0"/>
      <c r="ALJ58" s="0"/>
      <c r="ALK58" s="0"/>
      <c r="ALL58" s="0"/>
      <c r="ALM58" s="0"/>
      <c r="ALN58" s="0"/>
      <c r="ALO58" s="0"/>
      <c r="ALP58" s="0"/>
      <c r="ALQ58" s="0"/>
      <c r="ALR58" s="0"/>
      <c r="ALS58" s="0"/>
      <c r="ALT58" s="0"/>
      <c r="ALU58" s="0"/>
      <c r="ALV58" s="0"/>
      <c r="ALW58" s="0"/>
      <c r="ALX58" s="0"/>
      <c r="ALY58" s="0"/>
      <c r="ALZ58" s="0"/>
      <c r="AMA58" s="0"/>
      <c r="AMB58" s="0"/>
      <c r="AMC58" s="0"/>
      <c r="AMD58" s="0"/>
      <c r="AME58" s="0"/>
      <c r="AMF58" s="0"/>
      <c r="AMG58" s="0"/>
      <c r="AMH58" s="0"/>
      <c r="AMI58" s="0"/>
      <c r="AMJ58" s="0"/>
    </row>
    <row r="59" customFormat="false" ht="15.75" hidden="false" customHeight="true" outlineLevel="0" collapsed="false">
      <c r="A59" s="0"/>
      <c r="B59" s="9"/>
      <c r="C59" s="111" t="s">
        <v>78</v>
      </c>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98"/>
      <c r="AF59" s="98"/>
      <c r="AG59" s="11"/>
      <c r="AH59" s="12"/>
      <c r="AI59" s="0"/>
      <c r="AJ59" s="0"/>
      <c r="AK59" s="101"/>
      <c r="AL59" s="101"/>
      <c r="AM59" s="101"/>
      <c r="AN59" s="101"/>
      <c r="AO59" s="101"/>
      <c r="AP59" s="101"/>
      <c r="AQ59" s="101"/>
      <c r="AR59" s="101"/>
      <c r="AS59" s="0"/>
      <c r="AT59" s="0"/>
      <c r="AU59" s="0"/>
      <c r="AV59" s="79" t="str">
        <f aca="false">HOUR(AX59)&amp;"h"&amp;AZ59&amp;" - "&amp;HOUR(AY59)&amp;"h"&amp;BA59</f>
        <v>19h00 - 19h50</v>
      </c>
      <c r="AW59" s="95" t="n">
        <v>1090</v>
      </c>
      <c r="AX59" s="79" t="n">
        <f aca="false">IF(AY58=$AQ$46,AY58+$AQ$42,AY58)</f>
        <v>0.791666666666667</v>
      </c>
      <c r="AY59" s="79" t="n">
        <f aca="false">AX59+$AY$34</f>
        <v>0.826388888888889</v>
      </c>
      <c r="AZ59" s="90" t="str">
        <f aca="false">IF(MINUTE(AX59)=0,MINUTE(AX59)&amp;MINUTE(AX59),IF(MINUTE(AX59)&lt;10,"0"&amp;MINUTE(AX59),MINUTE(AX59)))</f>
        <v>00</v>
      </c>
      <c r="BA59" s="90" t="n">
        <f aca="false">IF(MINUTE(AY59)=0,MINUTE(AY59)&amp;MINUTE(AY59),IF(MINUTE(AY59)&lt;10,"0"&amp;MINUTE(AY59),MINUTE(AY59)))</f>
        <v>50</v>
      </c>
      <c r="BB59" s="0"/>
      <c r="BC59" s="76"/>
      <c r="BD59" s="0"/>
      <c r="BE59" s="0"/>
      <c r="BF59" s="79" t="n">
        <f aca="false">BF58+$AY$34</f>
        <v>0.791666666666667</v>
      </c>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c r="IW59" s="0"/>
      <c r="IX59" s="0"/>
      <c r="IY59" s="0"/>
      <c r="IZ59" s="0"/>
      <c r="JA59" s="0"/>
      <c r="JB59" s="0"/>
      <c r="JC59" s="0"/>
      <c r="JD59" s="0"/>
      <c r="JE59" s="0"/>
      <c r="JF59" s="0"/>
      <c r="JG59" s="0"/>
      <c r="JH59" s="0"/>
      <c r="JI59" s="0"/>
      <c r="JJ59" s="0"/>
      <c r="JK59" s="0"/>
      <c r="JL59" s="0"/>
      <c r="JM59" s="0"/>
      <c r="JN59" s="0"/>
      <c r="JO59" s="0"/>
      <c r="JP59" s="0"/>
      <c r="JQ59" s="0"/>
      <c r="JR59" s="0"/>
      <c r="JS59" s="0"/>
      <c r="JT59" s="0"/>
      <c r="JU59" s="0"/>
      <c r="JV59" s="0"/>
      <c r="JW59" s="0"/>
      <c r="JX59" s="0"/>
      <c r="JY59" s="0"/>
      <c r="JZ59" s="0"/>
      <c r="KA59" s="0"/>
      <c r="KB59" s="0"/>
      <c r="KC59" s="0"/>
      <c r="KD59" s="0"/>
      <c r="KE59" s="0"/>
      <c r="KF59" s="0"/>
      <c r="KG59" s="0"/>
      <c r="KH59" s="0"/>
      <c r="KI59" s="0"/>
      <c r="KJ59" s="0"/>
      <c r="KK59" s="0"/>
      <c r="KL59" s="0"/>
      <c r="KM59" s="0"/>
      <c r="KN59" s="0"/>
      <c r="KO59" s="0"/>
      <c r="KP59" s="0"/>
      <c r="KQ59" s="0"/>
      <c r="KR59" s="0"/>
      <c r="KS59" s="0"/>
      <c r="KT59" s="0"/>
      <c r="KU59" s="0"/>
      <c r="KV59" s="0"/>
      <c r="KW59" s="0"/>
      <c r="KX59" s="0"/>
      <c r="KY59" s="0"/>
      <c r="KZ59" s="0"/>
      <c r="LA59" s="0"/>
      <c r="LB59" s="0"/>
      <c r="LC59" s="0"/>
      <c r="LD59" s="0"/>
      <c r="LE59" s="0"/>
      <c r="LF59" s="0"/>
      <c r="LG59" s="0"/>
      <c r="LH59" s="0"/>
      <c r="LI59" s="0"/>
      <c r="LJ59" s="0"/>
      <c r="LK59" s="0"/>
      <c r="LL59" s="0"/>
      <c r="LM59" s="0"/>
      <c r="LN59" s="0"/>
      <c r="LO59" s="0"/>
      <c r="LP59" s="0"/>
      <c r="LQ59" s="0"/>
      <c r="LR59" s="0"/>
      <c r="LS59" s="0"/>
      <c r="LT59" s="0"/>
      <c r="LU59" s="0"/>
      <c r="LV59" s="0"/>
      <c r="LW59" s="0"/>
      <c r="LX59" s="0"/>
      <c r="LY59" s="0"/>
      <c r="LZ59" s="0"/>
      <c r="MA59" s="0"/>
      <c r="MB59" s="0"/>
      <c r="MC59" s="0"/>
      <c r="MD59" s="0"/>
      <c r="ME59" s="0"/>
      <c r="MF59" s="0"/>
      <c r="MG59" s="0"/>
      <c r="MH59" s="0"/>
      <c r="MI59" s="0"/>
      <c r="MJ59" s="0"/>
      <c r="MK59" s="0"/>
      <c r="ML59" s="0"/>
      <c r="MM59" s="0"/>
      <c r="MN59" s="0"/>
      <c r="MO59" s="0"/>
      <c r="MP59" s="0"/>
      <c r="MQ59" s="0"/>
      <c r="MR59" s="0"/>
      <c r="MS59" s="0"/>
      <c r="MT59" s="0"/>
      <c r="MU59" s="0"/>
      <c r="MV59" s="0"/>
      <c r="MW59" s="0"/>
      <c r="MX59" s="0"/>
      <c r="MY59" s="0"/>
      <c r="MZ59" s="0"/>
      <c r="NA59" s="0"/>
      <c r="NB59" s="0"/>
      <c r="NC59" s="0"/>
      <c r="ND59" s="0"/>
      <c r="NE59" s="0"/>
      <c r="NF59" s="0"/>
      <c r="NG59" s="0"/>
      <c r="NH59" s="0"/>
      <c r="NI59" s="0"/>
      <c r="NJ59" s="0"/>
      <c r="NK59" s="0"/>
      <c r="NL59" s="0"/>
      <c r="NM59" s="0"/>
      <c r="NN59" s="0"/>
      <c r="NO59" s="0"/>
      <c r="NP59" s="0"/>
      <c r="NQ59" s="0"/>
      <c r="NR59" s="0"/>
      <c r="NS59" s="0"/>
      <c r="NT59" s="0"/>
      <c r="NU59" s="0"/>
      <c r="NV59" s="0"/>
      <c r="NW59" s="0"/>
      <c r="NX59" s="0"/>
      <c r="NY59" s="0"/>
      <c r="NZ59" s="0"/>
      <c r="OA59" s="0"/>
      <c r="OB59" s="0"/>
      <c r="OC59" s="0"/>
      <c r="OD59" s="0"/>
      <c r="OE59" s="0"/>
      <c r="OF59" s="0"/>
      <c r="OG59" s="0"/>
      <c r="OH59" s="0"/>
      <c r="OI59" s="0"/>
      <c r="OJ59" s="0"/>
      <c r="OK59" s="0"/>
      <c r="OL59" s="0"/>
      <c r="OM59" s="0"/>
      <c r="ON59" s="0"/>
      <c r="OO59" s="0"/>
      <c r="OP59" s="0"/>
      <c r="OQ59" s="0"/>
      <c r="OR59" s="0"/>
      <c r="OS59" s="0"/>
      <c r="OT59" s="0"/>
      <c r="OU59" s="0"/>
      <c r="OV59" s="0"/>
      <c r="OW59" s="0"/>
      <c r="OX59" s="0"/>
      <c r="OY59" s="0"/>
      <c r="OZ59" s="0"/>
      <c r="PA59" s="0"/>
      <c r="PB59" s="0"/>
      <c r="PC59" s="0"/>
      <c r="PD59" s="0"/>
      <c r="PE59" s="0"/>
      <c r="PF59" s="0"/>
      <c r="PG59" s="0"/>
      <c r="PH59" s="0"/>
      <c r="PI59" s="0"/>
      <c r="PJ59" s="0"/>
      <c r="PK59" s="0"/>
      <c r="PL59" s="0"/>
      <c r="PM59" s="0"/>
      <c r="PN59" s="0"/>
      <c r="PO59" s="0"/>
      <c r="PP59" s="0"/>
      <c r="PQ59" s="0"/>
      <c r="PR59" s="0"/>
      <c r="PS59" s="0"/>
      <c r="PT59" s="0"/>
      <c r="PU59" s="0"/>
      <c r="PV59" s="0"/>
      <c r="PW59" s="0"/>
      <c r="PX59" s="0"/>
      <c r="PY59" s="0"/>
      <c r="PZ59" s="0"/>
      <c r="QA59" s="0"/>
      <c r="QB59" s="0"/>
      <c r="QC59" s="0"/>
      <c r="QD59" s="0"/>
      <c r="QE59" s="0"/>
      <c r="QF59" s="0"/>
      <c r="QG59" s="0"/>
      <c r="QH59" s="0"/>
      <c r="QI59" s="0"/>
      <c r="QJ59" s="0"/>
      <c r="QK59" s="0"/>
      <c r="QL59" s="0"/>
      <c r="QM59" s="0"/>
      <c r="QN59" s="0"/>
      <c r="QO59" s="0"/>
      <c r="QP59" s="0"/>
      <c r="QQ59" s="0"/>
      <c r="QR59" s="0"/>
      <c r="QS59" s="0"/>
      <c r="QT59" s="0"/>
      <c r="QU59" s="0"/>
      <c r="QV59" s="0"/>
      <c r="QW59" s="0"/>
      <c r="QX59" s="0"/>
      <c r="QY59" s="0"/>
      <c r="QZ59" s="0"/>
      <c r="RA59" s="0"/>
      <c r="RB59" s="0"/>
      <c r="RC59" s="0"/>
      <c r="RD59" s="0"/>
      <c r="RE59" s="0"/>
      <c r="RF59" s="0"/>
      <c r="RG59" s="0"/>
      <c r="RH59" s="0"/>
      <c r="RI59" s="0"/>
      <c r="RJ59" s="0"/>
      <c r="RK59" s="0"/>
      <c r="RL59" s="0"/>
      <c r="RM59" s="0"/>
      <c r="RN59" s="0"/>
      <c r="RO59" s="0"/>
      <c r="RP59" s="0"/>
      <c r="RQ59" s="0"/>
      <c r="RR59" s="0"/>
      <c r="RS59" s="0"/>
      <c r="RT59" s="0"/>
      <c r="RU59" s="0"/>
      <c r="RV59" s="0"/>
      <c r="RW59" s="0"/>
      <c r="RX59" s="0"/>
      <c r="RY59" s="0"/>
      <c r="RZ59" s="0"/>
      <c r="SA59" s="0"/>
      <c r="SB59" s="0"/>
      <c r="SC59" s="0"/>
      <c r="SD59" s="0"/>
      <c r="SE59" s="0"/>
      <c r="SF59" s="0"/>
      <c r="SG59" s="0"/>
      <c r="SH59" s="0"/>
      <c r="SI59" s="0"/>
      <c r="SJ59" s="0"/>
      <c r="SK59" s="0"/>
      <c r="SL59" s="0"/>
      <c r="SM59" s="0"/>
      <c r="SN59" s="0"/>
      <c r="SO59" s="0"/>
      <c r="SP59" s="0"/>
      <c r="SQ59" s="0"/>
      <c r="SR59" s="0"/>
      <c r="SS59" s="0"/>
      <c r="ST59" s="0"/>
      <c r="SU59" s="0"/>
      <c r="SV59" s="0"/>
      <c r="SW59" s="0"/>
      <c r="SX59" s="0"/>
      <c r="SY59" s="0"/>
      <c r="SZ59" s="0"/>
      <c r="TA59" s="0"/>
      <c r="TB59" s="0"/>
      <c r="TC59" s="0"/>
      <c r="TD59" s="0"/>
      <c r="TE59" s="0"/>
      <c r="TF59" s="0"/>
      <c r="TG59" s="0"/>
      <c r="TH59" s="0"/>
      <c r="TI59" s="0"/>
      <c r="TJ59" s="0"/>
      <c r="TK59" s="0"/>
      <c r="TL59" s="0"/>
      <c r="TM59" s="0"/>
      <c r="TN59" s="0"/>
      <c r="TO59" s="0"/>
      <c r="TP59" s="0"/>
      <c r="TQ59" s="0"/>
      <c r="TR59" s="0"/>
      <c r="TS59" s="0"/>
      <c r="TT59" s="0"/>
      <c r="TU59" s="0"/>
      <c r="TV59" s="0"/>
      <c r="TW59" s="0"/>
      <c r="TX59" s="0"/>
      <c r="TY59" s="0"/>
      <c r="TZ59" s="0"/>
      <c r="UA59" s="0"/>
      <c r="UB59" s="0"/>
      <c r="UC59" s="0"/>
      <c r="UD59" s="0"/>
      <c r="UE59" s="0"/>
      <c r="UF59" s="0"/>
      <c r="UG59" s="0"/>
      <c r="UH59" s="0"/>
      <c r="UI59" s="0"/>
      <c r="UJ59" s="0"/>
      <c r="UK59" s="0"/>
      <c r="UL59" s="0"/>
      <c r="UM59" s="0"/>
      <c r="UN59" s="0"/>
      <c r="UO59" s="0"/>
      <c r="UP59" s="0"/>
      <c r="UQ59" s="0"/>
      <c r="UR59" s="0"/>
      <c r="US59" s="0"/>
      <c r="UT59" s="0"/>
      <c r="UU59" s="0"/>
      <c r="UV59" s="0"/>
      <c r="UW59" s="0"/>
      <c r="UX59" s="0"/>
      <c r="UY59" s="0"/>
      <c r="UZ59" s="0"/>
      <c r="VA59" s="0"/>
      <c r="VB59" s="0"/>
      <c r="VC59" s="0"/>
      <c r="VD59" s="0"/>
      <c r="VE59" s="0"/>
      <c r="VF59" s="0"/>
      <c r="VG59" s="0"/>
      <c r="VH59" s="0"/>
      <c r="VI59" s="0"/>
      <c r="VJ59" s="0"/>
      <c r="VK59" s="0"/>
      <c r="VL59" s="0"/>
      <c r="VM59" s="0"/>
      <c r="VN59" s="0"/>
      <c r="VO59" s="0"/>
      <c r="VP59" s="0"/>
      <c r="VQ59" s="0"/>
      <c r="VR59" s="0"/>
      <c r="VS59" s="0"/>
      <c r="VT59" s="0"/>
      <c r="VU59" s="0"/>
      <c r="VV59" s="0"/>
      <c r="VW59" s="0"/>
      <c r="VX59" s="0"/>
      <c r="VY59" s="0"/>
      <c r="VZ59" s="0"/>
      <c r="WA59" s="0"/>
      <c r="WB59" s="0"/>
      <c r="WC59" s="0"/>
      <c r="WD59" s="0"/>
      <c r="WE59" s="0"/>
      <c r="WF59" s="0"/>
      <c r="WG59" s="0"/>
      <c r="WH59" s="0"/>
      <c r="WI59" s="0"/>
      <c r="WJ59" s="0"/>
      <c r="WK59" s="0"/>
      <c r="WL59" s="0"/>
      <c r="WM59" s="0"/>
      <c r="WN59" s="0"/>
      <c r="WO59" s="0"/>
      <c r="WP59" s="0"/>
      <c r="WQ59" s="0"/>
      <c r="WR59" s="0"/>
      <c r="WS59" s="0"/>
      <c r="WT59" s="0"/>
      <c r="WU59" s="0"/>
      <c r="WV59" s="0"/>
      <c r="WW59" s="0"/>
      <c r="WX59" s="0"/>
      <c r="WY59" s="0"/>
      <c r="WZ59" s="0"/>
      <c r="XA59" s="0"/>
      <c r="XB59" s="0"/>
      <c r="XC59" s="0"/>
      <c r="XD59" s="0"/>
      <c r="XE59" s="0"/>
      <c r="XF59" s="0"/>
      <c r="XG59" s="0"/>
      <c r="XH59" s="0"/>
      <c r="XI59" s="0"/>
      <c r="XJ59" s="0"/>
      <c r="XK59" s="0"/>
      <c r="XL59" s="0"/>
      <c r="XM59" s="0"/>
      <c r="XN59" s="0"/>
      <c r="XO59" s="0"/>
      <c r="XP59" s="0"/>
      <c r="XQ59" s="0"/>
      <c r="XR59" s="0"/>
      <c r="XS59" s="0"/>
      <c r="XT59" s="0"/>
      <c r="XU59" s="0"/>
      <c r="XV59" s="0"/>
      <c r="XW59" s="0"/>
      <c r="XX59" s="0"/>
      <c r="XY59" s="0"/>
      <c r="XZ59" s="0"/>
      <c r="YA59" s="0"/>
      <c r="YB59" s="0"/>
      <c r="YC59" s="0"/>
      <c r="YD59" s="0"/>
      <c r="YE59" s="0"/>
      <c r="YF59" s="0"/>
      <c r="YG59" s="0"/>
      <c r="YH59" s="0"/>
      <c r="YI59" s="0"/>
      <c r="YJ59" s="0"/>
      <c r="YK59" s="0"/>
      <c r="YL59" s="0"/>
      <c r="YM59" s="0"/>
      <c r="YN59" s="0"/>
      <c r="YO59" s="0"/>
      <c r="YP59" s="0"/>
      <c r="YQ59" s="0"/>
      <c r="YR59" s="0"/>
      <c r="YS59" s="0"/>
      <c r="YT59" s="0"/>
      <c r="YU59" s="0"/>
      <c r="YV59" s="0"/>
      <c r="YW59" s="0"/>
      <c r="YX59" s="0"/>
      <c r="YY59" s="0"/>
      <c r="YZ59" s="0"/>
      <c r="ZA59" s="0"/>
      <c r="ZB59" s="0"/>
      <c r="ZC59" s="0"/>
      <c r="ZD59" s="0"/>
      <c r="ZE59" s="0"/>
      <c r="ZF59" s="0"/>
      <c r="ZG59" s="0"/>
      <c r="ZH59" s="0"/>
      <c r="ZI59" s="0"/>
      <c r="ZJ59" s="0"/>
      <c r="ZK59" s="0"/>
      <c r="ZL59" s="0"/>
      <c r="ZM59" s="0"/>
      <c r="ZN59" s="0"/>
      <c r="ZO59" s="0"/>
      <c r="ZP59" s="0"/>
      <c r="ZQ59" s="0"/>
      <c r="ZR59" s="0"/>
      <c r="ZS59" s="0"/>
      <c r="ZT59" s="0"/>
      <c r="ZU59" s="0"/>
      <c r="ZV59" s="0"/>
      <c r="ZW59" s="0"/>
      <c r="ZX59" s="0"/>
      <c r="ZY59" s="0"/>
      <c r="ZZ59" s="0"/>
      <c r="AAA59" s="0"/>
      <c r="AAB59" s="0"/>
      <c r="AAC59" s="0"/>
      <c r="AAD59" s="0"/>
      <c r="AAE59" s="0"/>
      <c r="AAF59" s="0"/>
      <c r="AAG59" s="0"/>
      <c r="AAH59" s="0"/>
      <c r="AAI59" s="0"/>
      <c r="AAJ59" s="0"/>
      <c r="AAK59" s="0"/>
      <c r="AAL59" s="0"/>
      <c r="AAM59" s="0"/>
      <c r="AAN59" s="0"/>
      <c r="AAO59" s="0"/>
      <c r="AAP59" s="0"/>
      <c r="AAQ59" s="0"/>
      <c r="AAR59" s="0"/>
      <c r="AAS59" s="0"/>
      <c r="AAT59" s="0"/>
      <c r="AAU59" s="0"/>
      <c r="AAV59" s="0"/>
      <c r="AAW59" s="0"/>
      <c r="AAX59" s="0"/>
      <c r="AAY59" s="0"/>
      <c r="AAZ59" s="0"/>
      <c r="ABA59" s="0"/>
      <c r="ABB59" s="0"/>
      <c r="ABC59" s="0"/>
      <c r="ABD59" s="0"/>
      <c r="ABE59" s="0"/>
      <c r="ABF59" s="0"/>
      <c r="ABG59" s="0"/>
      <c r="ABH59" s="0"/>
      <c r="ABI59" s="0"/>
      <c r="ABJ59" s="0"/>
      <c r="ABK59" s="0"/>
      <c r="ABL59" s="0"/>
      <c r="ABM59" s="0"/>
      <c r="ABN59" s="0"/>
      <c r="ABO59" s="0"/>
      <c r="ABP59" s="0"/>
      <c r="ABQ59" s="0"/>
      <c r="ABR59" s="0"/>
      <c r="ABS59" s="0"/>
      <c r="ABT59" s="0"/>
      <c r="ABU59" s="0"/>
      <c r="ABV59" s="0"/>
      <c r="ABW59" s="0"/>
      <c r="ABX59" s="0"/>
      <c r="ABY59" s="0"/>
      <c r="ABZ59" s="0"/>
      <c r="ACA59" s="0"/>
      <c r="ACB59" s="0"/>
      <c r="ACC59" s="0"/>
      <c r="ACD59" s="0"/>
      <c r="ACE59" s="0"/>
      <c r="ACF59" s="0"/>
      <c r="ACG59" s="0"/>
      <c r="ACH59" s="0"/>
      <c r="ACI59" s="0"/>
      <c r="ACJ59" s="0"/>
      <c r="ACK59" s="0"/>
      <c r="ACL59" s="0"/>
      <c r="ACM59" s="0"/>
      <c r="ACN59" s="0"/>
      <c r="ACO59" s="0"/>
      <c r="ACP59" s="0"/>
      <c r="ACQ59" s="0"/>
      <c r="ACR59" s="0"/>
      <c r="ACS59" s="0"/>
      <c r="ACT59" s="0"/>
      <c r="ACU59" s="0"/>
      <c r="ACV59" s="0"/>
      <c r="ACW59" s="0"/>
      <c r="ACX59" s="0"/>
      <c r="ACY59" s="0"/>
      <c r="ACZ59" s="0"/>
      <c r="ADA59" s="0"/>
      <c r="ADB59" s="0"/>
      <c r="ADC59" s="0"/>
      <c r="ADD59" s="0"/>
      <c r="ADE59" s="0"/>
      <c r="ADF59" s="0"/>
      <c r="ADG59" s="0"/>
      <c r="ADH59" s="0"/>
      <c r="ADI59" s="0"/>
      <c r="ADJ59" s="0"/>
      <c r="ADK59" s="0"/>
      <c r="ADL59" s="0"/>
      <c r="ADM59" s="0"/>
      <c r="ADN59" s="0"/>
      <c r="ADO59" s="0"/>
      <c r="ADP59" s="0"/>
      <c r="ADQ59" s="0"/>
      <c r="ADR59" s="0"/>
      <c r="ADS59" s="0"/>
      <c r="ADT59" s="0"/>
      <c r="ADU59" s="0"/>
      <c r="ADV59" s="0"/>
      <c r="ADW59" s="0"/>
      <c r="ADX59" s="0"/>
      <c r="ADY59" s="0"/>
      <c r="ADZ59" s="0"/>
      <c r="AEA59" s="0"/>
      <c r="AEB59" s="0"/>
      <c r="AEC59" s="0"/>
      <c r="AED59" s="0"/>
      <c r="AEE59" s="0"/>
      <c r="AEF59" s="0"/>
      <c r="AEG59" s="0"/>
      <c r="AEH59" s="0"/>
      <c r="AEI59" s="0"/>
      <c r="AEJ59" s="0"/>
      <c r="AEK59" s="0"/>
      <c r="AEL59" s="0"/>
      <c r="AEM59" s="0"/>
      <c r="AEN59" s="0"/>
      <c r="AEO59" s="0"/>
      <c r="AEP59" s="0"/>
      <c r="AEQ59" s="0"/>
      <c r="AER59" s="0"/>
      <c r="AES59" s="0"/>
      <c r="AET59" s="0"/>
      <c r="AEU59" s="0"/>
      <c r="AEV59" s="0"/>
      <c r="AEW59" s="0"/>
      <c r="AEX59" s="0"/>
      <c r="AEY59" s="0"/>
      <c r="AEZ59" s="0"/>
      <c r="AFA59" s="0"/>
      <c r="AFB59" s="0"/>
      <c r="AFC59" s="0"/>
      <c r="AFD59" s="0"/>
      <c r="AFE59" s="0"/>
      <c r="AFF59" s="0"/>
      <c r="AFG59" s="0"/>
      <c r="AFH59" s="0"/>
      <c r="AFI59" s="0"/>
      <c r="AFJ59" s="0"/>
      <c r="AFK59" s="0"/>
      <c r="AFL59" s="0"/>
      <c r="AFM59" s="0"/>
      <c r="AFN59" s="0"/>
      <c r="AFO59" s="0"/>
      <c r="AFP59" s="0"/>
      <c r="AFQ59" s="0"/>
      <c r="AFR59" s="0"/>
      <c r="AFS59" s="0"/>
      <c r="AFT59" s="0"/>
      <c r="AFU59" s="0"/>
      <c r="AFV59" s="0"/>
      <c r="AFW59" s="0"/>
      <c r="AFX59" s="0"/>
      <c r="AFY59" s="0"/>
      <c r="AFZ59" s="0"/>
      <c r="AGA59" s="0"/>
      <c r="AGB59" s="0"/>
      <c r="AGC59" s="0"/>
      <c r="AGD59" s="0"/>
      <c r="AGE59" s="0"/>
      <c r="AGF59" s="0"/>
      <c r="AGG59" s="0"/>
      <c r="AGH59" s="0"/>
      <c r="AGI59" s="0"/>
      <c r="AGJ59" s="0"/>
      <c r="AGK59" s="0"/>
      <c r="AGL59" s="0"/>
      <c r="AGM59" s="0"/>
      <c r="AGN59" s="0"/>
      <c r="AGO59" s="0"/>
      <c r="AGP59" s="0"/>
      <c r="AGQ59" s="0"/>
      <c r="AGR59" s="0"/>
      <c r="AGS59" s="0"/>
      <c r="AGT59" s="0"/>
      <c r="AGU59" s="0"/>
      <c r="AGV59" s="0"/>
      <c r="AGW59" s="0"/>
      <c r="AGX59" s="0"/>
      <c r="AGY59" s="0"/>
      <c r="AGZ59" s="0"/>
      <c r="AHA59" s="0"/>
      <c r="AHB59" s="0"/>
      <c r="AHC59" s="0"/>
      <c r="AHD59" s="0"/>
      <c r="AHE59" s="0"/>
      <c r="AHF59" s="0"/>
      <c r="AHG59" s="0"/>
      <c r="AHH59" s="0"/>
      <c r="AHI59" s="0"/>
      <c r="AHJ59" s="0"/>
      <c r="AHK59" s="0"/>
      <c r="AHL59" s="0"/>
      <c r="AHM59" s="0"/>
      <c r="AHN59" s="0"/>
      <c r="AHO59" s="0"/>
      <c r="AHP59" s="0"/>
      <c r="AHQ59" s="0"/>
      <c r="AHR59" s="0"/>
      <c r="AHS59" s="0"/>
      <c r="AHT59" s="0"/>
      <c r="AHU59" s="0"/>
      <c r="AHV59" s="0"/>
      <c r="AHW59" s="0"/>
      <c r="AHX59" s="0"/>
      <c r="AHY59" s="0"/>
      <c r="AHZ59" s="0"/>
      <c r="AIA59" s="0"/>
      <c r="AIB59" s="0"/>
      <c r="AIC59" s="0"/>
      <c r="AID59" s="0"/>
      <c r="AIE59" s="0"/>
      <c r="AIF59" s="0"/>
      <c r="AIG59" s="0"/>
      <c r="AIH59" s="0"/>
      <c r="AII59" s="0"/>
      <c r="AIJ59" s="0"/>
      <c r="AIK59" s="0"/>
      <c r="AIL59" s="0"/>
      <c r="AIM59" s="0"/>
      <c r="AIN59" s="0"/>
      <c r="AIO59" s="0"/>
      <c r="AIP59" s="0"/>
      <c r="AIQ59" s="0"/>
      <c r="AIR59" s="0"/>
      <c r="AIS59" s="0"/>
      <c r="AIT59" s="0"/>
      <c r="AIU59" s="0"/>
      <c r="AIV59" s="0"/>
      <c r="AIW59" s="0"/>
      <c r="AIX59" s="0"/>
      <c r="AIY59" s="0"/>
      <c r="AIZ59" s="0"/>
      <c r="AJA59" s="0"/>
      <c r="AJB59" s="0"/>
      <c r="AJC59" s="0"/>
      <c r="AJD59" s="0"/>
      <c r="AJE59" s="0"/>
      <c r="AJF59" s="0"/>
      <c r="AJG59" s="0"/>
      <c r="AJH59" s="0"/>
      <c r="AJI59" s="0"/>
      <c r="AJJ59" s="0"/>
      <c r="AJK59" s="0"/>
      <c r="AJL59" s="0"/>
      <c r="AJM59" s="0"/>
      <c r="AJN59" s="0"/>
      <c r="AJO59" s="0"/>
      <c r="AJP59" s="0"/>
      <c r="AJQ59" s="0"/>
      <c r="AJR59" s="0"/>
      <c r="AJS59" s="0"/>
      <c r="AJT59" s="0"/>
      <c r="AJU59" s="0"/>
      <c r="AJV59" s="0"/>
      <c r="AJW59" s="0"/>
      <c r="AJX59" s="0"/>
      <c r="AJY59" s="0"/>
      <c r="AJZ59" s="0"/>
      <c r="AKA59" s="0"/>
      <c r="AKB59" s="0"/>
      <c r="AKC59" s="0"/>
      <c r="AKD59" s="0"/>
      <c r="AKE59" s="0"/>
      <c r="AKF59" s="0"/>
      <c r="AKG59" s="0"/>
      <c r="AKH59" s="0"/>
      <c r="AKI59" s="0"/>
      <c r="AKJ59" s="0"/>
      <c r="AKK59" s="0"/>
      <c r="AKL59" s="0"/>
      <c r="AKM59" s="0"/>
      <c r="AKN59" s="0"/>
      <c r="AKO59" s="0"/>
      <c r="AKP59" s="0"/>
      <c r="AKQ59" s="0"/>
      <c r="AKR59" s="0"/>
      <c r="AKS59" s="0"/>
      <c r="AKT59" s="0"/>
      <c r="AKU59" s="0"/>
      <c r="AKV59" s="0"/>
      <c r="AKW59" s="0"/>
      <c r="AKX59" s="0"/>
      <c r="AKY59" s="0"/>
      <c r="AKZ59" s="0"/>
      <c r="ALA59" s="0"/>
      <c r="ALB59" s="0"/>
      <c r="ALC59" s="0"/>
      <c r="ALD59" s="0"/>
      <c r="ALE59" s="0"/>
      <c r="ALF59" s="0"/>
      <c r="ALG59" s="0"/>
      <c r="ALH59" s="0"/>
      <c r="ALI59" s="0"/>
      <c r="ALJ59" s="0"/>
      <c r="ALK59" s="0"/>
      <c r="ALL59" s="0"/>
      <c r="ALM59" s="0"/>
      <c r="ALN59" s="0"/>
      <c r="ALO59" s="0"/>
      <c r="ALP59" s="0"/>
      <c r="ALQ59" s="0"/>
      <c r="ALR59" s="0"/>
      <c r="ALS59" s="0"/>
      <c r="ALT59" s="0"/>
      <c r="ALU59" s="0"/>
      <c r="ALV59" s="0"/>
      <c r="ALW59" s="0"/>
      <c r="ALX59" s="0"/>
      <c r="ALY59" s="0"/>
      <c r="ALZ59" s="0"/>
      <c r="AMA59" s="0"/>
      <c r="AMB59" s="0"/>
      <c r="AMC59" s="0"/>
      <c r="AMD59" s="0"/>
      <c r="AME59" s="0"/>
      <c r="AMF59" s="0"/>
      <c r="AMG59" s="0"/>
      <c r="AMH59" s="0"/>
      <c r="AMI59" s="0"/>
      <c r="AMJ59" s="0"/>
    </row>
    <row r="60" customFormat="false" ht="15.75" hidden="false" customHeight="true" outlineLevel="0" collapsed="false">
      <c r="A60" s="0"/>
      <c r="B60" s="9"/>
      <c r="C60" s="111" t="s">
        <v>79</v>
      </c>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98"/>
      <c r="AF60" s="98"/>
      <c r="AG60" s="11"/>
      <c r="AH60" s="12"/>
      <c r="AI60" s="0"/>
      <c r="AJ60" s="0"/>
      <c r="AK60" s="0"/>
      <c r="AL60" s="112"/>
      <c r="AM60" s="112"/>
      <c r="AN60" s="112"/>
      <c r="AO60" s="112"/>
      <c r="AP60" s="112"/>
      <c r="AQ60" s="112"/>
      <c r="AR60" s="112"/>
      <c r="AS60" s="0"/>
      <c r="AT60" s="0"/>
      <c r="AU60" s="0"/>
      <c r="AV60" s="79" t="str">
        <f aca="false">HOUR(AX60)&amp;"h"&amp;AZ60&amp;" - "&amp;HOUR(AY60)&amp;"h"&amp;BA60</f>
        <v>19h50 - 20h40</v>
      </c>
      <c r="AW60" s="99"/>
      <c r="AX60" s="79" t="n">
        <f aca="false">IF(AY59=$AQ$46,AY59+$AQ$42,AY59)</f>
        <v>0.826388888888889</v>
      </c>
      <c r="AY60" s="79" t="n">
        <f aca="false">AX60+$AY$34</f>
        <v>0.861111111111111</v>
      </c>
      <c r="AZ60" s="90" t="n">
        <f aca="false">IF(MINUTE(AX60)=0,MINUTE(AX60)&amp;MINUTE(AX60),IF(MINUTE(AX60)&lt;10,"0"&amp;MINUTE(AX60),MINUTE(AX60)))</f>
        <v>50</v>
      </c>
      <c r="BA60" s="90" t="n">
        <f aca="false">IF(MINUTE(AY60)=0,MINUTE(AY60)&amp;MINUTE(AY60),IF(MINUTE(AY60)&lt;10,"0"&amp;MINUTE(AY60),MINUTE(AY60)))</f>
        <v>40</v>
      </c>
      <c r="BB60" s="0"/>
      <c r="BC60" s="0"/>
      <c r="BD60" s="0"/>
      <c r="BE60" s="0"/>
      <c r="BF60" s="79" t="n">
        <f aca="false">BF59+$AY$34</f>
        <v>0.826388888888889</v>
      </c>
      <c r="BG60" s="0"/>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c r="IW60" s="0"/>
      <c r="IX60" s="0"/>
      <c r="IY60" s="0"/>
      <c r="IZ60" s="0"/>
      <c r="JA60" s="0"/>
      <c r="JB60" s="0"/>
      <c r="JC60" s="0"/>
      <c r="JD60" s="0"/>
      <c r="JE60" s="0"/>
      <c r="JF60" s="0"/>
      <c r="JG60" s="0"/>
      <c r="JH60" s="0"/>
      <c r="JI60" s="0"/>
      <c r="JJ60" s="0"/>
      <c r="JK60" s="0"/>
      <c r="JL60" s="0"/>
      <c r="JM60" s="0"/>
      <c r="JN60" s="0"/>
      <c r="JO60" s="0"/>
      <c r="JP60" s="0"/>
      <c r="JQ60" s="0"/>
      <c r="JR60" s="0"/>
      <c r="JS60" s="0"/>
      <c r="JT60" s="0"/>
      <c r="JU60" s="0"/>
      <c r="JV60" s="0"/>
      <c r="JW60" s="0"/>
      <c r="JX60" s="0"/>
      <c r="JY60" s="0"/>
      <c r="JZ60" s="0"/>
      <c r="KA60" s="0"/>
      <c r="KB60" s="0"/>
      <c r="KC60" s="0"/>
      <c r="KD60" s="0"/>
      <c r="KE60" s="0"/>
      <c r="KF60" s="0"/>
      <c r="KG60" s="0"/>
      <c r="KH60" s="0"/>
      <c r="KI60" s="0"/>
      <c r="KJ60" s="0"/>
      <c r="KK60" s="0"/>
      <c r="KL60" s="0"/>
      <c r="KM60" s="0"/>
      <c r="KN60" s="0"/>
      <c r="KO60" s="0"/>
      <c r="KP60" s="0"/>
      <c r="KQ60" s="0"/>
      <c r="KR60" s="0"/>
      <c r="KS60" s="0"/>
      <c r="KT60" s="0"/>
      <c r="KU60" s="0"/>
      <c r="KV60" s="0"/>
      <c r="KW60" s="0"/>
      <c r="KX60" s="0"/>
      <c r="KY60" s="0"/>
      <c r="KZ60" s="0"/>
      <c r="LA60" s="0"/>
      <c r="LB60" s="0"/>
      <c r="LC60" s="0"/>
      <c r="LD60" s="0"/>
      <c r="LE60" s="0"/>
      <c r="LF60" s="0"/>
      <c r="LG60" s="0"/>
      <c r="LH60" s="0"/>
      <c r="LI60" s="0"/>
      <c r="LJ60" s="0"/>
      <c r="LK60" s="0"/>
      <c r="LL60" s="0"/>
      <c r="LM60" s="0"/>
      <c r="LN60" s="0"/>
      <c r="LO60" s="0"/>
      <c r="LP60" s="0"/>
      <c r="LQ60" s="0"/>
      <c r="LR60" s="0"/>
      <c r="LS60" s="0"/>
      <c r="LT60" s="0"/>
      <c r="LU60" s="0"/>
      <c r="LV60" s="0"/>
      <c r="LW60" s="0"/>
      <c r="LX60" s="0"/>
      <c r="LY60" s="0"/>
      <c r="LZ60" s="0"/>
      <c r="MA60" s="0"/>
      <c r="MB60" s="0"/>
      <c r="MC60" s="0"/>
      <c r="MD60" s="0"/>
      <c r="ME60" s="0"/>
      <c r="MF60" s="0"/>
      <c r="MG60" s="0"/>
      <c r="MH60" s="0"/>
      <c r="MI60" s="0"/>
      <c r="MJ60" s="0"/>
      <c r="MK60" s="0"/>
      <c r="ML60" s="0"/>
      <c r="MM60" s="0"/>
      <c r="MN60" s="0"/>
      <c r="MO60" s="0"/>
      <c r="MP60" s="0"/>
      <c r="MQ60" s="0"/>
      <c r="MR60" s="0"/>
      <c r="MS60" s="0"/>
      <c r="MT60" s="0"/>
      <c r="MU60" s="0"/>
      <c r="MV60" s="0"/>
      <c r="MW60" s="0"/>
      <c r="MX60" s="0"/>
      <c r="MY60" s="0"/>
      <c r="MZ60" s="0"/>
      <c r="NA60" s="0"/>
      <c r="NB60" s="0"/>
      <c r="NC60" s="0"/>
      <c r="ND60" s="0"/>
      <c r="NE60" s="0"/>
      <c r="NF60" s="0"/>
      <c r="NG60" s="0"/>
      <c r="NH60" s="0"/>
      <c r="NI60" s="0"/>
      <c r="NJ60" s="0"/>
      <c r="NK60" s="0"/>
      <c r="NL60" s="0"/>
      <c r="NM60" s="0"/>
      <c r="NN60" s="0"/>
      <c r="NO60" s="0"/>
      <c r="NP60" s="0"/>
      <c r="NQ60" s="0"/>
      <c r="NR60" s="0"/>
      <c r="NS60" s="0"/>
      <c r="NT60" s="0"/>
      <c r="NU60" s="0"/>
      <c r="NV60" s="0"/>
      <c r="NW60" s="0"/>
      <c r="NX60" s="0"/>
      <c r="NY60" s="0"/>
      <c r="NZ60" s="0"/>
      <c r="OA60" s="0"/>
      <c r="OB60" s="0"/>
      <c r="OC60" s="0"/>
      <c r="OD60" s="0"/>
      <c r="OE60" s="0"/>
      <c r="OF60" s="0"/>
      <c r="OG60" s="0"/>
      <c r="OH60" s="0"/>
      <c r="OI60" s="0"/>
      <c r="OJ60" s="0"/>
      <c r="OK60" s="0"/>
      <c r="OL60" s="0"/>
      <c r="OM60" s="0"/>
      <c r="ON60" s="0"/>
      <c r="OO60" s="0"/>
      <c r="OP60" s="0"/>
      <c r="OQ60" s="0"/>
      <c r="OR60" s="0"/>
      <c r="OS60" s="0"/>
      <c r="OT60" s="0"/>
      <c r="OU60" s="0"/>
      <c r="OV60" s="0"/>
      <c r="OW60" s="0"/>
      <c r="OX60" s="0"/>
      <c r="OY60" s="0"/>
      <c r="OZ60" s="0"/>
      <c r="PA60" s="0"/>
      <c r="PB60" s="0"/>
      <c r="PC60" s="0"/>
      <c r="PD60" s="0"/>
      <c r="PE60" s="0"/>
      <c r="PF60" s="0"/>
      <c r="PG60" s="0"/>
      <c r="PH60" s="0"/>
      <c r="PI60" s="0"/>
      <c r="PJ60" s="0"/>
      <c r="PK60" s="0"/>
      <c r="PL60" s="0"/>
      <c r="PM60" s="0"/>
      <c r="PN60" s="0"/>
      <c r="PO60" s="0"/>
      <c r="PP60" s="0"/>
      <c r="PQ60" s="0"/>
      <c r="PR60" s="0"/>
      <c r="PS60" s="0"/>
      <c r="PT60" s="0"/>
      <c r="PU60" s="0"/>
      <c r="PV60" s="0"/>
      <c r="PW60" s="0"/>
      <c r="PX60" s="0"/>
      <c r="PY60" s="0"/>
      <c r="PZ60" s="0"/>
      <c r="QA60" s="0"/>
      <c r="QB60" s="0"/>
      <c r="QC60" s="0"/>
      <c r="QD60" s="0"/>
      <c r="QE60" s="0"/>
      <c r="QF60" s="0"/>
      <c r="QG60" s="0"/>
      <c r="QH60" s="0"/>
      <c r="QI60" s="0"/>
      <c r="QJ60" s="0"/>
      <c r="QK60" s="0"/>
      <c r="QL60" s="0"/>
      <c r="QM60" s="0"/>
      <c r="QN60" s="0"/>
      <c r="QO60" s="0"/>
      <c r="QP60" s="0"/>
      <c r="QQ60" s="0"/>
      <c r="QR60" s="0"/>
      <c r="QS60" s="0"/>
      <c r="QT60" s="0"/>
      <c r="QU60" s="0"/>
      <c r="QV60" s="0"/>
      <c r="QW60" s="0"/>
      <c r="QX60" s="0"/>
      <c r="QY60" s="0"/>
      <c r="QZ60" s="0"/>
      <c r="RA60" s="0"/>
      <c r="RB60" s="0"/>
      <c r="RC60" s="0"/>
      <c r="RD60" s="0"/>
      <c r="RE60" s="0"/>
      <c r="RF60" s="0"/>
      <c r="RG60" s="0"/>
      <c r="RH60" s="0"/>
      <c r="RI60" s="0"/>
      <c r="RJ60" s="0"/>
      <c r="RK60" s="0"/>
      <c r="RL60" s="0"/>
      <c r="RM60" s="0"/>
      <c r="RN60" s="0"/>
      <c r="RO60" s="0"/>
      <c r="RP60" s="0"/>
      <c r="RQ60" s="0"/>
      <c r="RR60" s="0"/>
      <c r="RS60" s="0"/>
      <c r="RT60" s="0"/>
      <c r="RU60" s="0"/>
      <c r="RV60" s="0"/>
      <c r="RW60" s="0"/>
      <c r="RX60" s="0"/>
      <c r="RY60" s="0"/>
      <c r="RZ60" s="0"/>
      <c r="SA60" s="0"/>
      <c r="SB60" s="0"/>
      <c r="SC60" s="0"/>
      <c r="SD60" s="0"/>
      <c r="SE60" s="0"/>
      <c r="SF60" s="0"/>
      <c r="SG60" s="0"/>
      <c r="SH60" s="0"/>
      <c r="SI60" s="0"/>
      <c r="SJ60" s="0"/>
      <c r="SK60" s="0"/>
      <c r="SL60" s="0"/>
      <c r="SM60" s="0"/>
      <c r="SN60" s="0"/>
      <c r="SO60" s="0"/>
      <c r="SP60" s="0"/>
      <c r="SQ60" s="0"/>
      <c r="SR60" s="0"/>
      <c r="SS60" s="0"/>
      <c r="ST60" s="0"/>
      <c r="SU60" s="0"/>
      <c r="SV60" s="0"/>
      <c r="SW60" s="0"/>
      <c r="SX60" s="0"/>
      <c r="SY60" s="0"/>
      <c r="SZ60" s="0"/>
      <c r="TA60" s="0"/>
      <c r="TB60" s="0"/>
      <c r="TC60" s="0"/>
      <c r="TD60" s="0"/>
      <c r="TE60" s="0"/>
      <c r="TF60" s="0"/>
      <c r="TG60" s="0"/>
      <c r="TH60" s="0"/>
      <c r="TI60" s="0"/>
      <c r="TJ60" s="0"/>
      <c r="TK60" s="0"/>
      <c r="TL60" s="0"/>
      <c r="TM60" s="0"/>
      <c r="TN60" s="0"/>
      <c r="TO60" s="0"/>
      <c r="TP60" s="0"/>
      <c r="TQ60" s="0"/>
      <c r="TR60" s="0"/>
      <c r="TS60" s="0"/>
      <c r="TT60" s="0"/>
      <c r="TU60" s="0"/>
      <c r="TV60" s="0"/>
      <c r="TW60" s="0"/>
      <c r="TX60" s="0"/>
      <c r="TY60" s="0"/>
      <c r="TZ60" s="0"/>
      <c r="UA60" s="0"/>
      <c r="UB60" s="0"/>
      <c r="UC60" s="0"/>
      <c r="UD60" s="0"/>
      <c r="UE60" s="0"/>
      <c r="UF60" s="0"/>
      <c r="UG60" s="0"/>
      <c r="UH60" s="0"/>
      <c r="UI60" s="0"/>
      <c r="UJ60" s="0"/>
      <c r="UK60" s="0"/>
      <c r="UL60" s="0"/>
      <c r="UM60" s="0"/>
      <c r="UN60" s="0"/>
      <c r="UO60" s="0"/>
      <c r="UP60" s="0"/>
      <c r="UQ60" s="0"/>
      <c r="UR60" s="0"/>
      <c r="US60" s="0"/>
      <c r="UT60" s="0"/>
      <c r="UU60" s="0"/>
      <c r="UV60" s="0"/>
      <c r="UW60" s="0"/>
      <c r="UX60" s="0"/>
      <c r="UY60" s="0"/>
      <c r="UZ60" s="0"/>
      <c r="VA60" s="0"/>
      <c r="VB60" s="0"/>
      <c r="VC60" s="0"/>
      <c r="VD60" s="0"/>
      <c r="VE60" s="0"/>
      <c r="VF60" s="0"/>
      <c r="VG60" s="0"/>
      <c r="VH60" s="0"/>
      <c r="VI60" s="0"/>
      <c r="VJ60" s="0"/>
      <c r="VK60" s="0"/>
      <c r="VL60" s="0"/>
      <c r="VM60" s="0"/>
      <c r="VN60" s="0"/>
      <c r="VO60" s="0"/>
      <c r="VP60" s="0"/>
      <c r="VQ60" s="0"/>
      <c r="VR60" s="0"/>
      <c r="VS60" s="0"/>
      <c r="VT60" s="0"/>
      <c r="VU60" s="0"/>
      <c r="VV60" s="0"/>
      <c r="VW60" s="0"/>
      <c r="VX60" s="0"/>
      <c r="VY60" s="0"/>
      <c r="VZ60" s="0"/>
      <c r="WA60" s="0"/>
      <c r="WB60" s="0"/>
      <c r="WC60" s="0"/>
      <c r="WD60" s="0"/>
      <c r="WE60" s="0"/>
      <c r="WF60" s="0"/>
      <c r="WG60" s="0"/>
      <c r="WH60" s="0"/>
      <c r="WI60" s="0"/>
      <c r="WJ60" s="0"/>
      <c r="WK60" s="0"/>
      <c r="WL60" s="0"/>
      <c r="WM60" s="0"/>
      <c r="WN60" s="0"/>
      <c r="WO60" s="0"/>
      <c r="WP60" s="0"/>
      <c r="WQ60" s="0"/>
      <c r="WR60" s="0"/>
      <c r="WS60" s="0"/>
      <c r="WT60" s="0"/>
      <c r="WU60" s="0"/>
      <c r="WV60" s="0"/>
      <c r="WW60" s="0"/>
      <c r="WX60" s="0"/>
      <c r="WY60" s="0"/>
      <c r="WZ60" s="0"/>
      <c r="XA60" s="0"/>
      <c r="XB60" s="0"/>
      <c r="XC60" s="0"/>
      <c r="XD60" s="0"/>
      <c r="XE60" s="0"/>
      <c r="XF60" s="0"/>
      <c r="XG60" s="0"/>
      <c r="XH60" s="0"/>
      <c r="XI60" s="0"/>
      <c r="XJ60" s="0"/>
      <c r="XK60" s="0"/>
      <c r="XL60" s="0"/>
      <c r="XM60" s="0"/>
      <c r="XN60" s="0"/>
      <c r="XO60" s="0"/>
      <c r="XP60" s="0"/>
      <c r="XQ60" s="0"/>
      <c r="XR60" s="0"/>
      <c r="XS60" s="0"/>
      <c r="XT60" s="0"/>
      <c r="XU60" s="0"/>
      <c r="XV60" s="0"/>
      <c r="XW60" s="0"/>
      <c r="XX60" s="0"/>
      <c r="XY60" s="0"/>
      <c r="XZ60" s="0"/>
      <c r="YA60" s="0"/>
      <c r="YB60" s="0"/>
      <c r="YC60" s="0"/>
      <c r="YD60" s="0"/>
      <c r="YE60" s="0"/>
      <c r="YF60" s="0"/>
      <c r="YG60" s="0"/>
      <c r="YH60" s="0"/>
      <c r="YI60" s="0"/>
      <c r="YJ60" s="0"/>
      <c r="YK60" s="0"/>
      <c r="YL60" s="0"/>
      <c r="YM60" s="0"/>
      <c r="YN60" s="0"/>
      <c r="YO60" s="0"/>
      <c r="YP60" s="0"/>
      <c r="YQ60" s="0"/>
      <c r="YR60" s="0"/>
      <c r="YS60" s="0"/>
      <c r="YT60" s="0"/>
      <c r="YU60" s="0"/>
      <c r="YV60" s="0"/>
      <c r="YW60" s="0"/>
      <c r="YX60" s="0"/>
      <c r="YY60" s="0"/>
      <c r="YZ60" s="0"/>
      <c r="ZA60" s="0"/>
      <c r="ZB60" s="0"/>
      <c r="ZC60" s="0"/>
      <c r="ZD60" s="0"/>
      <c r="ZE60" s="0"/>
      <c r="ZF60" s="0"/>
      <c r="ZG60" s="0"/>
      <c r="ZH60" s="0"/>
      <c r="ZI60" s="0"/>
      <c r="ZJ60" s="0"/>
      <c r="ZK60" s="0"/>
      <c r="ZL60" s="0"/>
      <c r="ZM60" s="0"/>
      <c r="ZN60" s="0"/>
      <c r="ZO60" s="0"/>
      <c r="ZP60" s="0"/>
      <c r="ZQ60" s="0"/>
      <c r="ZR60" s="0"/>
      <c r="ZS60" s="0"/>
      <c r="ZT60" s="0"/>
      <c r="ZU60" s="0"/>
      <c r="ZV60" s="0"/>
      <c r="ZW60" s="0"/>
      <c r="ZX60" s="0"/>
      <c r="ZY60" s="0"/>
      <c r="ZZ60" s="0"/>
      <c r="AAA60" s="0"/>
      <c r="AAB60" s="0"/>
      <c r="AAC60" s="0"/>
      <c r="AAD60" s="0"/>
      <c r="AAE60" s="0"/>
      <c r="AAF60" s="0"/>
      <c r="AAG60" s="0"/>
      <c r="AAH60" s="0"/>
      <c r="AAI60" s="0"/>
      <c r="AAJ60" s="0"/>
      <c r="AAK60" s="0"/>
      <c r="AAL60" s="0"/>
      <c r="AAM60" s="0"/>
      <c r="AAN60" s="0"/>
      <c r="AAO60" s="0"/>
      <c r="AAP60" s="0"/>
      <c r="AAQ60" s="0"/>
      <c r="AAR60" s="0"/>
      <c r="AAS60" s="0"/>
      <c r="AAT60" s="0"/>
      <c r="AAU60" s="0"/>
      <c r="AAV60" s="0"/>
      <c r="AAW60" s="0"/>
      <c r="AAX60" s="0"/>
      <c r="AAY60" s="0"/>
      <c r="AAZ60" s="0"/>
      <c r="ABA60" s="0"/>
      <c r="ABB60" s="0"/>
      <c r="ABC60" s="0"/>
      <c r="ABD60" s="0"/>
      <c r="ABE60" s="0"/>
      <c r="ABF60" s="0"/>
      <c r="ABG60" s="0"/>
      <c r="ABH60" s="0"/>
      <c r="ABI60" s="0"/>
      <c r="ABJ60" s="0"/>
      <c r="ABK60" s="0"/>
      <c r="ABL60" s="0"/>
      <c r="ABM60" s="0"/>
      <c r="ABN60" s="0"/>
      <c r="ABO60" s="0"/>
      <c r="ABP60" s="0"/>
      <c r="ABQ60" s="0"/>
      <c r="ABR60" s="0"/>
      <c r="ABS60" s="0"/>
      <c r="ABT60" s="0"/>
      <c r="ABU60" s="0"/>
      <c r="ABV60" s="0"/>
      <c r="ABW60" s="0"/>
      <c r="ABX60" s="0"/>
      <c r="ABY60" s="0"/>
      <c r="ABZ60" s="0"/>
      <c r="ACA60" s="0"/>
      <c r="ACB60" s="0"/>
      <c r="ACC60" s="0"/>
      <c r="ACD60" s="0"/>
      <c r="ACE60" s="0"/>
      <c r="ACF60" s="0"/>
      <c r="ACG60" s="0"/>
      <c r="ACH60" s="0"/>
      <c r="ACI60" s="0"/>
      <c r="ACJ60" s="0"/>
      <c r="ACK60" s="0"/>
      <c r="ACL60" s="0"/>
      <c r="ACM60" s="0"/>
      <c r="ACN60" s="0"/>
      <c r="ACO60" s="0"/>
      <c r="ACP60" s="0"/>
      <c r="ACQ60" s="0"/>
      <c r="ACR60" s="0"/>
      <c r="ACS60" s="0"/>
      <c r="ACT60" s="0"/>
      <c r="ACU60" s="0"/>
      <c r="ACV60" s="0"/>
      <c r="ACW60" s="0"/>
      <c r="ACX60" s="0"/>
      <c r="ACY60" s="0"/>
      <c r="ACZ60" s="0"/>
      <c r="ADA60" s="0"/>
      <c r="ADB60" s="0"/>
      <c r="ADC60" s="0"/>
      <c r="ADD60" s="0"/>
      <c r="ADE60" s="0"/>
      <c r="ADF60" s="0"/>
      <c r="ADG60" s="0"/>
      <c r="ADH60" s="0"/>
      <c r="ADI60" s="0"/>
      <c r="ADJ60" s="0"/>
      <c r="ADK60" s="0"/>
      <c r="ADL60" s="0"/>
      <c r="ADM60" s="0"/>
      <c r="ADN60" s="0"/>
      <c r="ADO60" s="0"/>
      <c r="ADP60" s="0"/>
      <c r="ADQ60" s="0"/>
      <c r="ADR60" s="0"/>
      <c r="ADS60" s="0"/>
      <c r="ADT60" s="0"/>
      <c r="ADU60" s="0"/>
      <c r="ADV60" s="0"/>
      <c r="ADW60" s="0"/>
      <c r="ADX60" s="0"/>
      <c r="ADY60" s="0"/>
      <c r="ADZ60" s="0"/>
      <c r="AEA60" s="0"/>
      <c r="AEB60" s="0"/>
      <c r="AEC60" s="0"/>
      <c r="AED60" s="0"/>
      <c r="AEE60" s="0"/>
      <c r="AEF60" s="0"/>
      <c r="AEG60" s="0"/>
      <c r="AEH60" s="0"/>
      <c r="AEI60" s="0"/>
      <c r="AEJ60" s="0"/>
      <c r="AEK60" s="0"/>
      <c r="AEL60" s="0"/>
      <c r="AEM60" s="0"/>
      <c r="AEN60" s="0"/>
      <c r="AEO60" s="0"/>
      <c r="AEP60" s="0"/>
      <c r="AEQ60" s="0"/>
      <c r="AER60" s="0"/>
      <c r="AES60" s="0"/>
      <c r="AET60" s="0"/>
      <c r="AEU60" s="0"/>
      <c r="AEV60" s="0"/>
      <c r="AEW60" s="0"/>
      <c r="AEX60" s="0"/>
      <c r="AEY60" s="0"/>
      <c r="AEZ60" s="0"/>
      <c r="AFA60" s="0"/>
      <c r="AFB60" s="0"/>
      <c r="AFC60" s="0"/>
      <c r="AFD60" s="0"/>
      <c r="AFE60" s="0"/>
      <c r="AFF60" s="0"/>
      <c r="AFG60" s="0"/>
      <c r="AFH60" s="0"/>
      <c r="AFI60" s="0"/>
      <c r="AFJ60" s="0"/>
      <c r="AFK60" s="0"/>
      <c r="AFL60" s="0"/>
      <c r="AFM60" s="0"/>
      <c r="AFN60" s="0"/>
      <c r="AFO60" s="0"/>
      <c r="AFP60" s="0"/>
      <c r="AFQ60" s="0"/>
      <c r="AFR60" s="0"/>
      <c r="AFS60" s="0"/>
      <c r="AFT60" s="0"/>
      <c r="AFU60" s="0"/>
      <c r="AFV60" s="0"/>
      <c r="AFW60" s="0"/>
      <c r="AFX60" s="0"/>
      <c r="AFY60" s="0"/>
      <c r="AFZ60" s="0"/>
      <c r="AGA60" s="0"/>
      <c r="AGB60" s="0"/>
      <c r="AGC60" s="0"/>
      <c r="AGD60" s="0"/>
      <c r="AGE60" s="0"/>
      <c r="AGF60" s="0"/>
      <c r="AGG60" s="0"/>
      <c r="AGH60" s="0"/>
      <c r="AGI60" s="0"/>
      <c r="AGJ60" s="0"/>
      <c r="AGK60" s="0"/>
      <c r="AGL60" s="0"/>
      <c r="AGM60" s="0"/>
      <c r="AGN60" s="0"/>
      <c r="AGO60" s="0"/>
      <c r="AGP60" s="0"/>
      <c r="AGQ60" s="0"/>
      <c r="AGR60" s="0"/>
      <c r="AGS60" s="0"/>
      <c r="AGT60" s="0"/>
      <c r="AGU60" s="0"/>
      <c r="AGV60" s="0"/>
      <c r="AGW60" s="0"/>
      <c r="AGX60" s="0"/>
      <c r="AGY60" s="0"/>
      <c r="AGZ60" s="0"/>
      <c r="AHA60" s="0"/>
      <c r="AHB60" s="0"/>
      <c r="AHC60" s="0"/>
      <c r="AHD60" s="0"/>
      <c r="AHE60" s="0"/>
      <c r="AHF60" s="0"/>
      <c r="AHG60" s="0"/>
      <c r="AHH60" s="0"/>
      <c r="AHI60" s="0"/>
      <c r="AHJ60" s="0"/>
      <c r="AHK60" s="0"/>
      <c r="AHL60" s="0"/>
      <c r="AHM60" s="0"/>
      <c r="AHN60" s="0"/>
      <c r="AHO60" s="0"/>
      <c r="AHP60" s="0"/>
      <c r="AHQ60" s="0"/>
      <c r="AHR60" s="0"/>
      <c r="AHS60" s="0"/>
      <c r="AHT60" s="0"/>
      <c r="AHU60" s="0"/>
      <c r="AHV60" s="0"/>
      <c r="AHW60" s="0"/>
      <c r="AHX60" s="0"/>
      <c r="AHY60" s="0"/>
      <c r="AHZ60" s="0"/>
      <c r="AIA60" s="0"/>
      <c r="AIB60" s="0"/>
      <c r="AIC60" s="0"/>
      <c r="AID60" s="0"/>
      <c r="AIE60" s="0"/>
      <c r="AIF60" s="0"/>
      <c r="AIG60" s="0"/>
      <c r="AIH60" s="0"/>
      <c r="AII60" s="0"/>
      <c r="AIJ60" s="0"/>
      <c r="AIK60" s="0"/>
      <c r="AIL60" s="0"/>
      <c r="AIM60" s="0"/>
      <c r="AIN60" s="0"/>
      <c r="AIO60" s="0"/>
      <c r="AIP60" s="0"/>
      <c r="AIQ60" s="0"/>
      <c r="AIR60" s="0"/>
      <c r="AIS60" s="0"/>
      <c r="AIT60" s="0"/>
      <c r="AIU60" s="0"/>
      <c r="AIV60" s="0"/>
      <c r="AIW60" s="0"/>
      <c r="AIX60" s="0"/>
      <c r="AIY60" s="0"/>
      <c r="AIZ60" s="0"/>
      <c r="AJA60" s="0"/>
      <c r="AJB60" s="0"/>
      <c r="AJC60" s="0"/>
      <c r="AJD60" s="0"/>
      <c r="AJE60" s="0"/>
      <c r="AJF60" s="0"/>
      <c r="AJG60" s="0"/>
      <c r="AJH60" s="0"/>
      <c r="AJI60" s="0"/>
      <c r="AJJ60" s="0"/>
      <c r="AJK60" s="0"/>
      <c r="AJL60" s="0"/>
      <c r="AJM60" s="0"/>
      <c r="AJN60" s="0"/>
      <c r="AJO60" s="0"/>
      <c r="AJP60" s="0"/>
      <c r="AJQ60" s="0"/>
      <c r="AJR60" s="0"/>
      <c r="AJS60" s="0"/>
      <c r="AJT60" s="0"/>
      <c r="AJU60" s="0"/>
      <c r="AJV60" s="0"/>
      <c r="AJW60" s="0"/>
      <c r="AJX60" s="0"/>
      <c r="AJY60" s="0"/>
      <c r="AJZ60" s="0"/>
      <c r="AKA60" s="0"/>
      <c r="AKB60" s="0"/>
      <c r="AKC60" s="0"/>
      <c r="AKD60" s="0"/>
      <c r="AKE60" s="0"/>
      <c r="AKF60" s="0"/>
      <c r="AKG60" s="0"/>
      <c r="AKH60" s="0"/>
      <c r="AKI60" s="0"/>
      <c r="AKJ60" s="0"/>
      <c r="AKK60" s="0"/>
      <c r="AKL60" s="0"/>
      <c r="AKM60" s="0"/>
      <c r="AKN60" s="0"/>
      <c r="AKO60" s="0"/>
      <c r="AKP60" s="0"/>
      <c r="AKQ60" s="0"/>
      <c r="AKR60" s="0"/>
      <c r="AKS60" s="0"/>
      <c r="AKT60" s="0"/>
      <c r="AKU60" s="0"/>
      <c r="AKV60" s="0"/>
      <c r="AKW60" s="0"/>
      <c r="AKX60" s="0"/>
      <c r="AKY60" s="0"/>
      <c r="AKZ60" s="0"/>
      <c r="ALA60" s="0"/>
      <c r="ALB60" s="0"/>
      <c r="ALC60" s="0"/>
      <c r="ALD60" s="0"/>
      <c r="ALE60" s="0"/>
      <c r="ALF60" s="0"/>
      <c r="ALG60" s="0"/>
      <c r="ALH60" s="0"/>
      <c r="ALI60" s="0"/>
      <c r="ALJ60" s="0"/>
      <c r="ALK60" s="0"/>
      <c r="ALL60" s="0"/>
      <c r="ALM60" s="0"/>
      <c r="ALN60" s="0"/>
      <c r="ALO60" s="0"/>
      <c r="ALP60" s="0"/>
      <c r="ALQ60" s="0"/>
      <c r="ALR60" s="0"/>
      <c r="ALS60" s="0"/>
      <c r="ALT60" s="0"/>
      <c r="ALU60" s="0"/>
      <c r="ALV60" s="0"/>
      <c r="ALW60" s="0"/>
      <c r="ALX60" s="0"/>
      <c r="ALY60" s="0"/>
      <c r="ALZ60" s="0"/>
      <c r="AMA60" s="0"/>
      <c r="AMB60" s="0"/>
      <c r="AMC60" s="0"/>
      <c r="AMD60" s="0"/>
      <c r="AME60" s="0"/>
      <c r="AMF60" s="0"/>
      <c r="AMG60" s="0"/>
      <c r="AMH60" s="0"/>
      <c r="AMI60" s="0"/>
      <c r="AMJ60" s="0"/>
    </row>
    <row r="61" customFormat="false" ht="15.75" hidden="false" customHeight="true" outlineLevel="0" collapsed="false">
      <c r="A61" s="0"/>
      <c r="B61" s="9"/>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98"/>
      <c r="AF61" s="98"/>
      <c r="AG61" s="11"/>
      <c r="AH61" s="12"/>
      <c r="AI61" s="0"/>
      <c r="AJ61" s="0"/>
      <c r="AK61" s="114" t="s">
        <v>80</v>
      </c>
      <c r="AL61" s="114"/>
      <c r="AM61" s="114"/>
      <c r="AN61" s="114"/>
      <c r="AO61" s="114"/>
      <c r="AP61" s="114"/>
      <c r="AQ61" s="114"/>
      <c r="AR61" s="114"/>
      <c r="AS61" s="0"/>
      <c r="AT61" s="0"/>
      <c r="AU61" s="0"/>
      <c r="AV61" s="79" t="str">
        <f aca="false">HOUR(AX61)&amp;"h"&amp;AZ61&amp;" - "&amp;HOUR(AY61)&amp;"h"&amp;BA61</f>
        <v>20h55 - 21h45</v>
      </c>
      <c r="AW61" s="8" t="n">
        <f aca="false">TRUNC(AW59/60,0)</f>
        <v>18</v>
      </c>
      <c r="AX61" s="79" t="n">
        <f aca="false">IF(AY60=$AQ$46,AY60+$AQ$42,AY60)</f>
        <v>0.871527777777778</v>
      </c>
      <c r="AY61" s="79" t="n">
        <f aca="false">AX61+$AY$34</f>
        <v>0.90625</v>
      </c>
      <c r="AZ61" s="90" t="n">
        <f aca="false">IF(MINUTE(AX61)=0,MINUTE(AX61)&amp;MINUTE(AX61),IF(MINUTE(AX61)&lt;10,"0"&amp;MINUTE(AX61),MINUTE(AX61)))</f>
        <v>55</v>
      </c>
      <c r="BA61" s="90" t="n">
        <f aca="false">IF(MINUTE(AY61)=0,MINUTE(AY61)&amp;MINUTE(AY61),IF(MINUTE(AY61)&lt;10,"0"&amp;MINUTE(AY61),MINUTE(AY61)))</f>
        <v>45</v>
      </c>
      <c r="BB61" s="0"/>
      <c r="BC61" s="76"/>
      <c r="BD61" s="0"/>
      <c r="BE61" s="0"/>
      <c r="BF61" s="79" t="n">
        <f aca="false">BF60+$AY$34</f>
        <v>0.861111111111111</v>
      </c>
      <c r="BG61" s="0"/>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c r="IW61" s="0"/>
      <c r="IX61" s="0"/>
      <c r="IY61" s="0"/>
      <c r="IZ61" s="0"/>
      <c r="JA61" s="0"/>
      <c r="JB61" s="0"/>
      <c r="JC61" s="0"/>
      <c r="JD61" s="0"/>
      <c r="JE61" s="0"/>
      <c r="JF61" s="0"/>
      <c r="JG61" s="0"/>
      <c r="JH61" s="0"/>
      <c r="JI61" s="0"/>
      <c r="JJ61" s="0"/>
      <c r="JK61" s="0"/>
      <c r="JL61" s="0"/>
      <c r="JM61" s="0"/>
      <c r="JN61" s="0"/>
      <c r="JO61" s="0"/>
      <c r="JP61" s="0"/>
      <c r="JQ61" s="0"/>
      <c r="JR61" s="0"/>
      <c r="JS61" s="0"/>
      <c r="JT61" s="0"/>
      <c r="JU61" s="0"/>
      <c r="JV61" s="0"/>
      <c r="JW61" s="0"/>
      <c r="JX61" s="0"/>
      <c r="JY61" s="0"/>
      <c r="JZ61" s="0"/>
      <c r="KA61" s="0"/>
      <c r="KB61" s="0"/>
      <c r="KC61" s="0"/>
      <c r="KD61" s="0"/>
      <c r="KE61" s="0"/>
      <c r="KF61" s="0"/>
      <c r="KG61" s="0"/>
      <c r="KH61" s="0"/>
      <c r="KI61" s="0"/>
      <c r="KJ61" s="0"/>
      <c r="KK61" s="0"/>
      <c r="KL61" s="0"/>
      <c r="KM61" s="0"/>
      <c r="KN61" s="0"/>
      <c r="KO61" s="0"/>
      <c r="KP61" s="0"/>
      <c r="KQ61" s="0"/>
      <c r="KR61" s="0"/>
      <c r="KS61" s="0"/>
      <c r="KT61" s="0"/>
      <c r="KU61" s="0"/>
      <c r="KV61" s="0"/>
      <c r="KW61" s="0"/>
      <c r="KX61" s="0"/>
      <c r="KY61" s="0"/>
      <c r="KZ61" s="0"/>
      <c r="LA61" s="0"/>
      <c r="LB61" s="0"/>
      <c r="LC61" s="0"/>
      <c r="LD61" s="0"/>
      <c r="LE61" s="0"/>
      <c r="LF61" s="0"/>
      <c r="LG61" s="0"/>
      <c r="LH61" s="0"/>
      <c r="LI61" s="0"/>
      <c r="LJ61" s="0"/>
      <c r="LK61" s="0"/>
      <c r="LL61" s="0"/>
      <c r="LM61" s="0"/>
      <c r="LN61" s="0"/>
      <c r="LO61" s="0"/>
      <c r="LP61" s="0"/>
      <c r="LQ61" s="0"/>
      <c r="LR61" s="0"/>
      <c r="LS61" s="0"/>
      <c r="LT61" s="0"/>
      <c r="LU61" s="0"/>
      <c r="LV61" s="0"/>
      <c r="LW61" s="0"/>
      <c r="LX61" s="0"/>
      <c r="LY61" s="0"/>
      <c r="LZ61" s="0"/>
      <c r="MA61" s="0"/>
      <c r="MB61" s="0"/>
      <c r="MC61" s="0"/>
      <c r="MD61" s="0"/>
      <c r="ME61" s="0"/>
      <c r="MF61" s="0"/>
      <c r="MG61" s="0"/>
      <c r="MH61" s="0"/>
      <c r="MI61" s="0"/>
      <c r="MJ61" s="0"/>
      <c r="MK61" s="0"/>
      <c r="ML61" s="0"/>
      <c r="MM61" s="0"/>
      <c r="MN61" s="0"/>
      <c r="MO61" s="0"/>
      <c r="MP61" s="0"/>
      <c r="MQ61" s="0"/>
      <c r="MR61" s="0"/>
      <c r="MS61" s="0"/>
      <c r="MT61" s="0"/>
      <c r="MU61" s="0"/>
      <c r="MV61" s="0"/>
      <c r="MW61" s="0"/>
      <c r="MX61" s="0"/>
      <c r="MY61" s="0"/>
      <c r="MZ61" s="0"/>
      <c r="NA61" s="0"/>
      <c r="NB61" s="0"/>
      <c r="NC61" s="0"/>
      <c r="ND61" s="0"/>
      <c r="NE61" s="0"/>
      <c r="NF61" s="0"/>
      <c r="NG61" s="0"/>
      <c r="NH61" s="0"/>
      <c r="NI61" s="0"/>
      <c r="NJ61" s="0"/>
      <c r="NK61" s="0"/>
      <c r="NL61" s="0"/>
      <c r="NM61" s="0"/>
      <c r="NN61" s="0"/>
      <c r="NO61" s="0"/>
      <c r="NP61" s="0"/>
      <c r="NQ61" s="0"/>
      <c r="NR61" s="0"/>
      <c r="NS61" s="0"/>
      <c r="NT61" s="0"/>
      <c r="NU61" s="0"/>
      <c r="NV61" s="0"/>
      <c r="NW61" s="0"/>
      <c r="NX61" s="0"/>
      <c r="NY61" s="0"/>
      <c r="NZ61" s="0"/>
      <c r="OA61" s="0"/>
      <c r="OB61" s="0"/>
      <c r="OC61" s="0"/>
      <c r="OD61" s="0"/>
      <c r="OE61" s="0"/>
      <c r="OF61" s="0"/>
      <c r="OG61" s="0"/>
      <c r="OH61" s="0"/>
      <c r="OI61" s="0"/>
      <c r="OJ61" s="0"/>
      <c r="OK61" s="0"/>
      <c r="OL61" s="0"/>
      <c r="OM61" s="0"/>
      <c r="ON61" s="0"/>
      <c r="OO61" s="0"/>
      <c r="OP61" s="0"/>
      <c r="OQ61" s="0"/>
      <c r="OR61" s="0"/>
      <c r="OS61" s="0"/>
      <c r="OT61" s="0"/>
      <c r="OU61" s="0"/>
      <c r="OV61" s="0"/>
      <c r="OW61" s="0"/>
      <c r="OX61" s="0"/>
      <c r="OY61" s="0"/>
      <c r="OZ61" s="0"/>
      <c r="PA61" s="0"/>
      <c r="PB61" s="0"/>
      <c r="PC61" s="0"/>
      <c r="PD61" s="0"/>
      <c r="PE61" s="0"/>
      <c r="PF61" s="0"/>
      <c r="PG61" s="0"/>
      <c r="PH61" s="0"/>
      <c r="PI61" s="0"/>
      <c r="PJ61" s="0"/>
      <c r="PK61" s="0"/>
      <c r="PL61" s="0"/>
      <c r="PM61" s="0"/>
      <c r="PN61" s="0"/>
      <c r="PO61" s="0"/>
      <c r="PP61" s="0"/>
      <c r="PQ61" s="0"/>
      <c r="PR61" s="0"/>
      <c r="PS61" s="0"/>
      <c r="PT61" s="0"/>
      <c r="PU61" s="0"/>
      <c r="PV61" s="0"/>
      <c r="PW61" s="0"/>
      <c r="PX61" s="0"/>
      <c r="PY61" s="0"/>
      <c r="PZ61" s="0"/>
      <c r="QA61" s="0"/>
      <c r="QB61" s="0"/>
      <c r="QC61" s="0"/>
      <c r="QD61" s="0"/>
      <c r="QE61" s="0"/>
      <c r="QF61" s="0"/>
      <c r="QG61" s="0"/>
      <c r="QH61" s="0"/>
      <c r="QI61" s="0"/>
      <c r="QJ61" s="0"/>
      <c r="QK61" s="0"/>
      <c r="QL61" s="0"/>
      <c r="QM61" s="0"/>
      <c r="QN61" s="0"/>
      <c r="QO61" s="0"/>
      <c r="QP61" s="0"/>
      <c r="QQ61" s="0"/>
      <c r="QR61" s="0"/>
      <c r="QS61" s="0"/>
      <c r="QT61" s="0"/>
      <c r="QU61" s="0"/>
      <c r="QV61" s="0"/>
      <c r="QW61" s="0"/>
      <c r="QX61" s="0"/>
      <c r="QY61" s="0"/>
      <c r="QZ61" s="0"/>
      <c r="RA61" s="0"/>
      <c r="RB61" s="0"/>
      <c r="RC61" s="0"/>
      <c r="RD61" s="0"/>
      <c r="RE61" s="0"/>
      <c r="RF61" s="0"/>
      <c r="RG61" s="0"/>
      <c r="RH61" s="0"/>
      <c r="RI61" s="0"/>
      <c r="RJ61" s="0"/>
      <c r="RK61" s="0"/>
      <c r="RL61" s="0"/>
      <c r="RM61" s="0"/>
      <c r="RN61" s="0"/>
      <c r="RO61" s="0"/>
      <c r="RP61" s="0"/>
      <c r="RQ61" s="0"/>
      <c r="RR61" s="0"/>
      <c r="RS61" s="0"/>
      <c r="RT61" s="0"/>
      <c r="RU61" s="0"/>
      <c r="RV61" s="0"/>
      <c r="RW61" s="0"/>
      <c r="RX61" s="0"/>
      <c r="RY61" s="0"/>
      <c r="RZ61" s="0"/>
      <c r="SA61" s="0"/>
      <c r="SB61" s="0"/>
      <c r="SC61" s="0"/>
      <c r="SD61" s="0"/>
      <c r="SE61" s="0"/>
      <c r="SF61" s="0"/>
      <c r="SG61" s="0"/>
      <c r="SH61" s="0"/>
      <c r="SI61" s="0"/>
      <c r="SJ61" s="0"/>
      <c r="SK61" s="0"/>
      <c r="SL61" s="0"/>
      <c r="SM61" s="0"/>
      <c r="SN61" s="0"/>
      <c r="SO61" s="0"/>
      <c r="SP61" s="0"/>
      <c r="SQ61" s="0"/>
      <c r="SR61" s="0"/>
      <c r="SS61" s="0"/>
      <c r="ST61" s="0"/>
      <c r="SU61" s="0"/>
      <c r="SV61" s="0"/>
      <c r="SW61" s="0"/>
      <c r="SX61" s="0"/>
      <c r="SY61" s="0"/>
      <c r="SZ61" s="0"/>
      <c r="TA61" s="0"/>
      <c r="TB61" s="0"/>
      <c r="TC61" s="0"/>
      <c r="TD61" s="0"/>
      <c r="TE61" s="0"/>
      <c r="TF61" s="0"/>
      <c r="TG61" s="0"/>
      <c r="TH61" s="0"/>
      <c r="TI61" s="0"/>
      <c r="TJ61" s="0"/>
      <c r="TK61" s="0"/>
      <c r="TL61" s="0"/>
      <c r="TM61" s="0"/>
      <c r="TN61" s="0"/>
      <c r="TO61" s="0"/>
      <c r="TP61" s="0"/>
      <c r="TQ61" s="0"/>
      <c r="TR61" s="0"/>
      <c r="TS61" s="0"/>
      <c r="TT61" s="0"/>
      <c r="TU61" s="0"/>
      <c r="TV61" s="0"/>
      <c r="TW61" s="0"/>
      <c r="TX61" s="0"/>
      <c r="TY61" s="0"/>
      <c r="TZ61" s="0"/>
      <c r="UA61" s="0"/>
      <c r="UB61" s="0"/>
      <c r="UC61" s="0"/>
      <c r="UD61" s="0"/>
      <c r="UE61" s="0"/>
      <c r="UF61" s="0"/>
      <c r="UG61" s="0"/>
      <c r="UH61" s="0"/>
      <c r="UI61" s="0"/>
      <c r="UJ61" s="0"/>
      <c r="UK61" s="0"/>
      <c r="UL61" s="0"/>
      <c r="UM61" s="0"/>
      <c r="UN61" s="0"/>
      <c r="UO61" s="0"/>
      <c r="UP61" s="0"/>
      <c r="UQ61" s="0"/>
      <c r="UR61" s="0"/>
      <c r="US61" s="0"/>
      <c r="UT61" s="0"/>
      <c r="UU61" s="0"/>
      <c r="UV61" s="0"/>
      <c r="UW61" s="0"/>
      <c r="UX61" s="0"/>
      <c r="UY61" s="0"/>
      <c r="UZ61" s="0"/>
      <c r="VA61" s="0"/>
      <c r="VB61" s="0"/>
      <c r="VC61" s="0"/>
      <c r="VD61" s="0"/>
      <c r="VE61" s="0"/>
      <c r="VF61" s="0"/>
      <c r="VG61" s="0"/>
      <c r="VH61" s="0"/>
      <c r="VI61" s="0"/>
      <c r="VJ61" s="0"/>
      <c r="VK61" s="0"/>
      <c r="VL61" s="0"/>
      <c r="VM61" s="0"/>
      <c r="VN61" s="0"/>
      <c r="VO61" s="0"/>
      <c r="VP61" s="0"/>
      <c r="VQ61" s="0"/>
      <c r="VR61" s="0"/>
      <c r="VS61" s="0"/>
      <c r="VT61" s="0"/>
      <c r="VU61" s="0"/>
      <c r="VV61" s="0"/>
      <c r="VW61" s="0"/>
      <c r="VX61" s="0"/>
      <c r="VY61" s="0"/>
      <c r="VZ61" s="0"/>
      <c r="WA61" s="0"/>
      <c r="WB61" s="0"/>
      <c r="WC61" s="0"/>
      <c r="WD61" s="0"/>
      <c r="WE61" s="0"/>
      <c r="WF61" s="0"/>
      <c r="WG61" s="0"/>
      <c r="WH61" s="0"/>
      <c r="WI61" s="0"/>
      <c r="WJ61" s="0"/>
      <c r="WK61" s="0"/>
      <c r="WL61" s="0"/>
      <c r="WM61" s="0"/>
      <c r="WN61" s="0"/>
      <c r="WO61" s="0"/>
      <c r="WP61" s="0"/>
      <c r="WQ61" s="0"/>
      <c r="WR61" s="0"/>
      <c r="WS61" s="0"/>
      <c r="WT61" s="0"/>
      <c r="WU61" s="0"/>
      <c r="WV61" s="0"/>
      <c r="WW61" s="0"/>
      <c r="WX61" s="0"/>
      <c r="WY61" s="0"/>
      <c r="WZ61" s="0"/>
      <c r="XA61" s="0"/>
      <c r="XB61" s="0"/>
      <c r="XC61" s="0"/>
      <c r="XD61" s="0"/>
      <c r="XE61" s="0"/>
      <c r="XF61" s="0"/>
      <c r="XG61" s="0"/>
      <c r="XH61" s="0"/>
      <c r="XI61" s="0"/>
      <c r="XJ61" s="0"/>
      <c r="XK61" s="0"/>
      <c r="XL61" s="0"/>
      <c r="XM61" s="0"/>
      <c r="XN61" s="0"/>
      <c r="XO61" s="0"/>
      <c r="XP61" s="0"/>
      <c r="XQ61" s="0"/>
      <c r="XR61" s="0"/>
      <c r="XS61" s="0"/>
      <c r="XT61" s="0"/>
      <c r="XU61" s="0"/>
      <c r="XV61" s="0"/>
      <c r="XW61" s="0"/>
      <c r="XX61" s="0"/>
      <c r="XY61" s="0"/>
      <c r="XZ61" s="0"/>
      <c r="YA61" s="0"/>
      <c r="YB61" s="0"/>
      <c r="YC61" s="0"/>
      <c r="YD61" s="0"/>
      <c r="YE61" s="0"/>
      <c r="YF61" s="0"/>
      <c r="YG61" s="0"/>
      <c r="YH61" s="0"/>
      <c r="YI61" s="0"/>
      <c r="YJ61" s="0"/>
      <c r="YK61" s="0"/>
      <c r="YL61" s="0"/>
      <c r="YM61" s="0"/>
      <c r="YN61" s="0"/>
      <c r="YO61" s="0"/>
      <c r="YP61" s="0"/>
      <c r="YQ61" s="0"/>
      <c r="YR61" s="0"/>
      <c r="YS61" s="0"/>
      <c r="YT61" s="0"/>
      <c r="YU61" s="0"/>
      <c r="YV61" s="0"/>
      <c r="YW61" s="0"/>
      <c r="YX61" s="0"/>
      <c r="YY61" s="0"/>
      <c r="YZ61" s="0"/>
      <c r="ZA61" s="0"/>
      <c r="ZB61" s="0"/>
      <c r="ZC61" s="0"/>
      <c r="ZD61" s="0"/>
      <c r="ZE61" s="0"/>
      <c r="ZF61" s="0"/>
      <c r="ZG61" s="0"/>
      <c r="ZH61" s="0"/>
      <c r="ZI61" s="0"/>
      <c r="ZJ61" s="0"/>
      <c r="ZK61" s="0"/>
      <c r="ZL61" s="0"/>
      <c r="ZM61" s="0"/>
      <c r="ZN61" s="0"/>
      <c r="ZO61" s="0"/>
      <c r="ZP61" s="0"/>
      <c r="ZQ61" s="0"/>
      <c r="ZR61" s="0"/>
      <c r="ZS61" s="0"/>
      <c r="ZT61" s="0"/>
      <c r="ZU61" s="0"/>
      <c r="ZV61" s="0"/>
      <c r="ZW61" s="0"/>
      <c r="ZX61" s="0"/>
      <c r="ZY61" s="0"/>
      <c r="ZZ61" s="0"/>
      <c r="AAA61" s="0"/>
      <c r="AAB61" s="0"/>
      <c r="AAC61" s="0"/>
      <c r="AAD61" s="0"/>
      <c r="AAE61" s="0"/>
      <c r="AAF61" s="0"/>
      <c r="AAG61" s="0"/>
      <c r="AAH61" s="0"/>
      <c r="AAI61" s="0"/>
      <c r="AAJ61" s="0"/>
      <c r="AAK61" s="0"/>
      <c r="AAL61" s="0"/>
      <c r="AAM61" s="0"/>
      <c r="AAN61" s="0"/>
      <c r="AAO61" s="0"/>
      <c r="AAP61" s="0"/>
      <c r="AAQ61" s="0"/>
      <c r="AAR61" s="0"/>
      <c r="AAS61" s="0"/>
      <c r="AAT61" s="0"/>
      <c r="AAU61" s="0"/>
      <c r="AAV61" s="0"/>
      <c r="AAW61" s="0"/>
      <c r="AAX61" s="0"/>
      <c r="AAY61" s="0"/>
      <c r="AAZ61" s="0"/>
      <c r="ABA61" s="0"/>
      <c r="ABB61" s="0"/>
      <c r="ABC61" s="0"/>
      <c r="ABD61" s="0"/>
      <c r="ABE61" s="0"/>
      <c r="ABF61" s="0"/>
      <c r="ABG61" s="0"/>
      <c r="ABH61" s="0"/>
      <c r="ABI61" s="0"/>
      <c r="ABJ61" s="0"/>
      <c r="ABK61" s="0"/>
      <c r="ABL61" s="0"/>
      <c r="ABM61" s="0"/>
      <c r="ABN61" s="0"/>
      <c r="ABO61" s="0"/>
      <c r="ABP61" s="0"/>
      <c r="ABQ61" s="0"/>
      <c r="ABR61" s="0"/>
      <c r="ABS61" s="0"/>
      <c r="ABT61" s="0"/>
      <c r="ABU61" s="0"/>
      <c r="ABV61" s="0"/>
      <c r="ABW61" s="0"/>
      <c r="ABX61" s="0"/>
      <c r="ABY61" s="0"/>
      <c r="ABZ61" s="0"/>
      <c r="ACA61" s="0"/>
      <c r="ACB61" s="0"/>
      <c r="ACC61" s="0"/>
      <c r="ACD61" s="0"/>
      <c r="ACE61" s="0"/>
      <c r="ACF61" s="0"/>
      <c r="ACG61" s="0"/>
      <c r="ACH61" s="0"/>
      <c r="ACI61" s="0"/>
      <c r="ACJ61" s="0"/>
      <c r="ACK61" s="0"/>
      <c r="ACL61" s="0"/>
      <c r="ACM61" s="0"/>
      <c r="ACN61" s="0"/>
      <c r="ACO61" s="0"/>
      <c r="ACP61" s="0"/>
      <c r="ACQ61" s="0"/>
      <c r="ACR61" s="0"/>
      <c r="ACS61" s="0"/>
      <c r="ACT61" s="0"/>
      <c r="ACU61" s="0"/>
      <c r="ACV61" s="0"/>
      <c r="ACW61" s="0"/>
      <c r="ACX61" s="0"/>
      <c r="ACY61" s="0"/>
      <c r="ACZ61" s="0"/>
      <c r="ADA61" s="0"/>
      <c r="ADB61" s="0"/>
      <c r="ADC61" s="0"/>
      <c r="ADD61" s="0"/>
      <c r="ADE61" s="0"/>
      <c r="ADF61" s="0"/>
      <c r="ADG61" s="0"/>
      <c r="ADH61" s="0"/>
      <c r="ADI61" s="0"/>
      <c r="ADJ61" s="0"/>
      <c r="ADK61" s="0"/>
      <c r="ADL61" s="0"/>
      <c r="ADM61" s="0"/>
      <c r="ADN61" s="0"/>
      <c r="ADO61" s="0"/>
      <c r="ADP61" s="0"/>
      <c r="ADQ61" s="0"/>
      <c r="ADR61" s="0"/>
      <c r="ADS61" s="0"/>
      <c r="ADT61" s="0"/>
      <c r="ADU61" s="0"/>
      <c r="ADV61" s="0"/>
      <c r="ADW61" s="0"/>
      <c r="ADX61" s="0"/>
      <c r="ADY61" s="0"/>
      <c r="ADZ61" s="0"/>
      <c r="AEA61" s="0"/>
      <c r="AEB61" s="0"/>
      <c r="AEC61" s="0"/>
      <c r="AED61" s="0"/>
      <c r="AEE61" s="0"/>
      <c r="AEF61" s="0"/>
      <c r="AEG61" s="0"/>
      <c r="AEH61" s="0"/>
      <c r="AEI61" s="0"/>
      <c r="AEJ61" s="0"/>
      <c r="AEK61" s="0"/>
      <c r="AEL61" s="0"/>
      <c r="AEM61" s="0"/>
      <c r="AEN61" s="0"/>
      <c r="AEO61" s="0"/>
      <c r="AEP61" s="0"/>
      <c r="AEQ61" s="0"/>
      <c r="AER61" s="0"/>
      <c r="AES61" s="0"/>
      <c r="AET61" s="0"/>
      <c r="AEU61" s="0"/>
      <c r="AEV61" s="0"/>
      <c r="AEW61" s="0"/>
      <c r="AEX61" s="0"/>
      <c r="AEY61" s="0"/>
      <c r="AEZ61" s="0"/>
      <c r="AFA61" s="0"/>
      <c r="AFB61" s="0"/>
      <c r="AFC61" s="0"/>
      <c r="AFD61" s="0"/>
      <c r="AFE61" s="0"/>
      <c r="AFF61" s="0"/>
      <c r="AFG61" s="0"/>
      <c r="AFH61" s="0"/>
      <c r="AFI61" s="0"/>
      <c r="AFJ61" s="0"/>
      <c r="AFK61" s="0"/>
      <c r="AFL61" s="0"/>
      <c r="AFM61" s="0"/>
      <c r="AFN61" s="0"/>
      <c r="AFO61" s="0"/>
      <c r="AFP61" s="0"/>
      <c r="AFQ61" s="0"/>
      <c r="AFR61" s="0"/>
      <c r="AFS61" s="0"/>
      <c r="AFT61" s="0"/>
      <c r="AFU61" s="0"/>
      <c r="AFV61" s="0"/>
      <c r="AFW61" s="0"/>
      <c r="AFX61" s="0"/>
      <c r="AFY61" s="0"/>
      <c r="AFZ61" s="0"/>
      <c r="AGA61" s="0"/>
      <c r="AGB61" s="0"/>
      <c r="AGC61" s="0"/>
      <c r="AGD61" s="0"/>
      <c r="AGE61" s="0"/>
      <c r="AGF61" s="0"/>
      <c r="AGG61" s="0"/>
      <c r="AGH61" s="0"/>
      <c r="AGI61" s="0"/>
      <c r="AGJ61" s="0"/>
      <c r="AGK61" s="0"/>
      <c r="AGL61" s="0"/>
      <c r="AGM61" s="0"/>
      <c r="AGN61" s="0"/>
      <c r="AGO61" s="0"/>
      <c r="AGP61" s="0"/>
      <c r="AGQ61" s="0"/>
      <c r="AGR61" s="0"/>
      <c r="AGS61" s="0"/>
      <c r="AGT61" s="0"/>
      <c r="AGU61" s="0"/>
      <c r="AGV61" s="0"/>
      <c r="AGW61" s="0"/>
      <c r="AGX61" s="0"/>
      <c r="AGY61" s="0"/>
      <c r="AGZ61" s="0"/>
      <c r="AHA61" s="0"/>
      <c r="AHB61" s="0"/>
      <c r="AHC61" s="0"/>
      <c r="AHD61" s="0"/>
      <c r="AHE61" s="0"/>
      <c r="AHF61" s="0"/>
      <c r="AHG61" s="0"/>
      <c r="AHH61" s="0"/>
      <c r="AHI61" s="0"/>
      <c r="AHJ61" s="0"/>
      <c r="AHK61" s="0"/>
      <c r="AHL61" s="0"/>
      <c r="AHM61" s="0"/>
      <c r="AHN61" s="0"/>
      <c r="AHO61" s="0"/>
      <c r="AHP61" s="0"/>
      <c r="AHQ61" s="0"/>
      <c r="AHR61" s="0"/>
      <c r="AHS61" s="0"/>
      <c r="AHT61" s="0"/>
      <c r="AHU61" s="0"/>
      <c r="AHV61" s="0"/>
      <c r="AHW61" s="0"/>
      <c r="AHX61" s="0"/>
      <c r="AHY61" s="0"/>
      <c r="AHZ61" s="0"/>
      <c r="AIA61" s="0"/>
      <c r="AIB61" s="0"/>
      <c r="AIC61" s="0"/>
      <c r="AID61" s="0"/>
      <c r="AIE61" s="0"/>
      <c r="AIF61" s="0"/>
      <c r="AIG61" s="0"/>
      <c r="AIH61" s="0"/>
      <c r="AII61" s="0"/>
      <c r="AIJ61" s="0"/>
      <c r="AIK61" s="0"/>
      <c r="AIL61" s="0"/>
      <c r="AIM61" s="0"/>
      <c r="AIN61" s="0"/>
      <c r="AIO61" s="0"/>
      <c r="AIP61" s="0"/>
      <c r="AIQ61" s="0"/>
      <c r="AIR61" s="0"/>
      <c r="AIS61" s="0"/>
      <c r="AIT61" s="0"/>
      <c r="AIU61" s="0"/>
      <c r="AIV61" s="0"/>
      <c r="AIW61" s="0"/>
      <c r="AIX61" s="0"/>
      <c r="AIY61" s="0"/>
      <c r="AIZ61" s="0"/>
      <c r="AJA61" s="0"/>
      <c r="AJB61" s="0"/>
      <c r="AJC61" s="0"/>
      <c r="AJD61" s="0"/>
      <c r="AJE61" s="0"/>
      <c r="AJF61" s="0"/>
      <c r="AJG61" s="0"/>
      <c r="AJH61" s="0"/>
      <c r="AJI61" s="0"/>
      <c r="AJJ61" s="0"/>
      <c r="AJK61" s="0"/>
      <c r="AJL61" s="0"/>
      <c r="AJM61" s="0"/>
      <c r="AJN61" s="0"/>
      <c r="AJO61" s="0"/>
      <c r="AJP61" s="0"/>
      <c r="AJQ61" s="0"/>
      <c r="AJR61" s="0"/>
      <c r="AJS61" s="0"/>
      <c r="AJT61" s="0"/>
      <c r="AJU61" s="0"/>
      <c r="AJV61" s="0"/>
      <c r="AJW61" s="0"/>
      <c r="AJX61" s="0"/>
      <c r="AJY61" s="0"/>
      <c r="AJZ61" s="0"/>
      <c r="AKA61" s="0"/>
      <c r="AKB61" s="0"/>
      <c r="AKC61" s="0"/>
      <c r="AKD61" s="0"/>
      <c r="AKE61" s="0"/>
      <c r="AKF61" s="0"/>
      <c r="AKG61" s="0"/>
      <c r="AKH61" s="0"/>
      <c r="AKI61" s="0"/>
      <c r="AKJ61" s="0"/>
      <c r="AKK61" s="0"/>
      <c r="AKL61" s="0"/>
      <c r="AKM61" s="0"/>
      <c r="AKN61" s="0"/>
      <c r="AKO61" s="0"/>
      <c r="AKP61" s="0"/>
      <c r="AKQ61" s="0"/>
      <c r="AKR61" s="0"/>
      <c r="AKS61" s="0"/>
      <c r="AKT61" s="0"/>
      <c r="AKU61" s="0"/>
      <c r="AKV61" s="0"/>
      <c r="AKW61" s="0"/>
      <c r="AKX61" s="0"/>
      <c r="AKY61" s="0"/>
      <c r="AKZ61" s="0"/>
      <c r="ALA61" s="0"/>
      <c r="ALB61" s="0"/>
      <c r="ALC61" s="0"/>
      <c r="ALD61" s="0"/>
      <c r="ALE61" s="0"/>
      <c r="ALF61" s="0"/>
      <c r="ALG61" s="0"/>
      <c r="ALH61" s="0"/>
      <c r="ALI61" s="0"/>
      <c r="ALJ61" s="0"/>
      <c r="ALK61" s="0"/>
      <c r="ALL61" s="0"/>
      <c r="ALM61" s="0"/>
      <c r="ALN61" s="0"/>
      <c r="ALO61" s="0"/>
      <c r="ALP61" s="0"/>
      <c r="ALQ61" s="0"/>
      <c r="ALR61" s="0"/>
      <c r="ALS61" s="0"/>
      <c r="ALT61" s="0"/>
      <c r="ALU61" s="0"/>
      <c r="ALV61" s="0"/>
      <c r="ALW61" s="0"/>
      <c r="ALX61" s="0"/>
      <c r="ALY61" s="0"/>
      <c r="ALZ61" s="0"/>
      <c r="AMA61" s="0"/>
      <c r="AMB61" s="0"/>
      <c r="AMC61" s="0"/>
      <c r="AMD61" s="0"/>
      <c r="AME61" s="0"/>
      <c r="AMF61" s="0"/>
      <c r="AMG61" s="0"/>
      <c r="AMH61" s="0"/>
      <c r="AMI61" s="0"/>
      <c r="AMJ61" s="0"/>
    </row>
    <row r="62" customFormat="false" ht="15.75" hidden="false" customHeight="true" outlineLevel="0" collapsed="false">
      <c r="A62" s="0"/>
      <c r="B62" s="9"/>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98"/>
      <c r="AF62" s="98"/>
      <c r="AG62" s="11"/>
      <c r="AH62" s="12"/>
      <c r="AI62" s="0"/>
      <c r="AJ62" s="0"/>
      <c r="AK62" s="114"/>
      <c r="AL62" s="114"/>
      <c r="AM62" s="114"/>
      <c r="AN62" s="114"/>
      <c r="AO62" s="114"/>
      <c r="AP62" s="114"/>
      <c r="AQ62" s="114"/>
      <c r="AR62" s="114"/>
      <c r="AS62" s="0"/>
      <c r="AT62" s="0"/>
      <c r="AU62" s="0"/>
      <c r="AV62" s="79" t="str">
        <f aca="false">HOUR(AX62)&amp;"h"&amp;AZ62&amp;" - "&amp;HOUR(AY62)&amp;"h"&amp;BA62</f>
        <v>21h45 - 22h35</v>
      </c>
      <c r="AW62" s="95" t="n">
        <f aca="false">AW59-AW61*60</f>
        <v>10</v>
      </c>
      <c r="AX62" s="79" t="n">
        <f aca="false">IF(AY61=$AQ$46,AY61+$AQ$42,AY61)</f>
        <v>0.90625</v>
      </c>
      <c r="AY62" s="79" t="n">
        <f aca="false">AX62+$AY$34</f>
        <v>0.940972222222222</v>
      </c>
      <c r="AZ62" s="90" t="n">
        <f aca="false">IF(MINUTE(AX62)=0,MINUTE(AX62)&amp;MINUTE(AX62),IF(MINUTE(AX62)&lt;10,"0"&amp;MINUTE(AX62),MINUTE(AX62)))</f>
        <v>45</v>
      </c>
      <c r="BA62" s="90" t="n">
        <f aca="false">IF(MINUTE(AY62)=0,MINUTE(AY62)&amp;MINUTE(AY62),IF(MINUTE(AY62)&lt;10,"0"&amp;MINUTE(AY62),MINUTE(AY62)))</f>
        <v>35</v>
      </c>
      <c r="BB62" s="0"/>
      <c r="BC62" s="76"/>
      <c r="BD62" s="0"/>
      <c r="BE62" s="0"/>
      <c r="BF62" s="79" t="n">
        <f aca="false">BF61+$AY$34</f>
        <v>0.895833333333333</v>
      </c>
      <c r="BG62" s="0"/>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c r="IW62" s="0"/>
      <c r="IX62" s="0"/>
      <c r="IY62" s="0"/>
      <c r="IZ62" s="0"/>
      <c r="JA62" s="0"/>
      <c r="JB62" s="0"/>
      <c r="JC62" s="0"/>
      <c r="JD62" s="0"/>
      <c r="JE62" s="0"/>
      <c r="JF62" s="0"/>
      <c r="JG62" s="0"/>
      <c r="JH62" s="0"/>
      <c r="JI62" s="0"/>
      <c r="JJ62" s="0"/>
      <c r="JK62" s="0"/>
      <c r="JL62" s="0"/>
      <c r="JM62" s="0"/>
      <c r="JN62" s="0"/>
      <c r="JO62" s="0"/>
      <c r="JP62" s="0"/>
      <c r="JQ62" s="0"/>
      <c r="JR62" s="0"/>
      <c r="JS62" s="0"/>
      <c r="JT62" s="0"/>
      <c r="JU62" s="0"/>
      <c r="JV62" s="0"/>
      <c r="JW62" s="0"/>
      <c r="JX62" s="0"/>
      <c r="JY62" s="0"/>
      <c r="JZ62" s="0"/>
      <c r="KA62" s="0"/>
      <c r="KB62" s="0"/>
      <c r="KC62" s="0"/>
      <c r="KD62" s="0"/>
      <c r="KE62" s="0"/>
      <c r="KF62" s="0"/>
      <c r="KG62" s="0"/>
      <c r="KH62" s="0"/>
      <c r="KI62" s="0"/>
      <c r="KJ62" s="0"/>
      <c r="KK62" s="0"/>
      <c r="KL62" s="0"/>
      <c r="KM62" s="0"/>
      <c r="KN62" s="0"/>
      <c r="KO62" s="0"/>
      <c r="KP62" s="0"/>
      <c r="KQ62" s="0"/>
      <c r="KR62" s="0"/>
      <c r="KS62" s="0"/>
      <c r="KT62" s="0"/>
      <c r="KU62" s="0"/>
      <c r="KV62" s="0"/>
      <c r="KW62" s="0"/>
      <c r="KX62" s="0"/>
      <c r="KY62" s="0"/>
      <c r="KZ62" s="0"/>
      <c r="LA62" s="0"/>
      <c r="LB62" s="0"/>
      <c r="LC62" s="0"/>
      <c r="LD62" s="0"/>
      <c r="LE62" s="0"/>
      <c r="LF62" s="0"/>
      <c r="LG62" s="0"/>
      <c r="LH62" s="0"/>
      <c r="LI62" s="0"/>
      <c r="LJ62" s="0"/>
      <c r="LK62" s="0"/>
      <c r="LL62" s="0"/>
      <c r="LM62" s="0"/>
      <c r="LN62" s="0"/>
      <c r="LO62" s="0"/>
      <c r="LP62" s="0"/>
      <c r="LQ62" s="0"/>
      <c r="LR62" s="0"/>
      <c r="LS62" s="0"/>
      <c r="LT62" s="0"/>
      <c r="LU62" s="0"/>
      <c r="LV62" s="0"/>
      <c r="LW62" s="0"/>
      <c r="LX62" s="0"/>
      <c r="LY62" s="0"/>
      <c r="LZ62" s="0"/>
      <c r="MA62" s="0"/>
      <c r="MB62" s="0"/>
      <c r="MC62" s="0"/>
      <c r="MD62" s="0"/>
      <c r="ME62" s="0"/>
      <c r="MF62" s="0"/>
      <c r="MG62" s="0"/>
      <c r="MH62" s="0"/>
      <c r="MI62" s="0"/>
      <c r="MJ62" s="0"/>
      <c r="MK62" s="0"/>
      <c r="ML62" s="0"/>
      <c r="MM62" s="0"/>
      <c r="MN62" s="0"/>
      <c r="MO62" s="0"/>
      <c r="MP62" s="0"/>
      <c r="MQ62" s="0"/>
      <c r="MR62" s="0"/>
      <c r="MS62" s="0"/>
      <c r="MT62" s="0"/>
      <c r="MU62" s="0"/>
      <c r="MV62" s="0"/>
      <c r="MW62" s="0"/>
      <c r="MX62" s="0"/>
      <c r="MY62" s="0"/>
      <c r="MZ62" s="0"/>
      <c r="NA62" s="0"/>
      <c r="NB62" s="0"/>
      <c r="NC62" s="0"/>
      <c r="ND62" s="0"/>
      <c r="NE62" s="0"/>
      <c r="NF62" s="0"/>
      <c r="NG62" s="0"/>
      <c r="NH62" s="0"/>
      <c r="NI62" s="0"/>
      <c r="NJ62" s="0"/>
      <c r="NK62" s="0"/>
      <c r="NL62" s="0"/>
      <c r="NM62" s="0"/>
      <c r="NN62" s="0"/>
      <c r="NO62" s="0"/>
      <c r="NP62" s="0"/>
      <c r="NQ62" s="0"/>
      <c r="NR62" s="0"/>
      <c r="NS62" s="0"/>
      <c r="NT62" s="0"/>
      <c r="NU62" s="0"/>
      <c r="NV62" s="0"/>
      <c r="NW62" s="0"/>
      <c r="NX62" s="0"/>
      <c r="NY62" s="0"/>
      <c r="NZ62" s="0"/>
      <c r="OA62" s="0"/>
      <c r="OB62" s="0"/>
      <c r="OC62" s="0"/>
      <c r="OD62" s="0"/>
      <c r="OE62" s="0"/>
      <c r="OF62" s="0"/>
      <c r="OG62" s="0"/>
      <c r="OH62" s="0"/>
      <c r="OI62" s="0"/>
      <c r="OJ62" s="0"/>
      <c r="OK62" s="0"/>
      <c r="OL62" s="0"/>
      <c r="OM62" s="0"/>
      <c r="ON62" s="0"/>
      <c r="OO62" s="0"/>
      <c r="OP62" s="0"/>
      <c r="OQ62" s="0"/>
      <c r="OR62" s="0"/>
      <c r="OS62" s="0"/>
      <c r="OT62" s="0"/>
      <c r="OU62" s="0"/>
      <c r="OV62" s="0"/>
      <c r="OW62" s="0"/>
      <c r="OX62" s="0"/>
      <c r="OY62" s="0"/>
      <c r="OZ62" s="0"/>
      <c r="PA62" s="0"/>
      <c r="PB62" s="0"/>
      <c r="PC62" s="0"/>
      <c r="PD62" s="0"/>
      <c r="PE62" s="0"/>
      <c r="PF62" s="0"/>
      <c r="PG62" s="0"/>
      <c r="PH62" s="0"/>
      <c r="PI62" s="0"/>
      <c r="PJ62" s="0"/>
      <c r="PK62" s="0"/>
      <c r="PL62" s="0"/>
      <c r="PM62" s="0"/>
      <c r="PN62" s="0"/>
      <c r="PO62" s="0"/>
      <c r="PP62" s="0"/>
      <c r="PQ62" s="0"/>
      <c r="PR62" s="0"/>
      <c r="PS62" s="0"/>
      <c r="PT62" s="0"/>
      <c r="PU62" s="0"/>
      <c r="PV62" s="0"/>
      <c r="PW62" s="0"/>
      <c r="PX62" s="0"/>
      <c r="PY62" s="0"/>
      <c r="PZ62" s="0"/>
      <c r="QA62" s="0"/>
      <c r="QB62" s="0"/>
      <c r="QC62" s="0"/>
      <c r="QD62" s="0"/>
      <c r="QE62" s="0"/>
      <c r="QF62" s="0"/>
      <c r="QG62" s="0"/>
      <c r="QH62" s="0"/>
      <c r="QI62" s="0"/>
      <c r="QJ62" s="0"/>
      <c r="QK62" s="0"/>
      <c r="QL62" s="0"/>
      <c r="QM62" s="0"/>
      <c r="QN62" s="0"/>
      <c r="QO62" s="0"/>
      <c r="QP62" s="0"/>
      <c r="QQ62" s="0"/>
      <c r="QR62" s="0"/>
      <c r="QS62" s="0"/>
      <c r="QT62" s="0"/>
      <c r="QU62" s="0"/>
      <c r="QV62" s="0"/>
      <c r="QW62" s="0"/>
      <c r="QX62" s="0"/>
      <c r="QY62" s="0"/>
      <c r="QZ62" s="0"/>
      <c r="RA62" s="0"/>
      <c r="RB62" s="0"/>
      <c r="RC62" s="0"/>
      <c r="RD62" s="0"/>
      <c r="RE62" s="0"/>
      <c r="RF62" s="0"/>
      <c r="RG62" s="0"/>
      <c r="RH62" s="0"/>
      <c r="RI62" s="0"/>
      <c r="RJ62" s="0"/>
      <c r="RK62" s="0"/>
      <c r="RL62" s="0"/>
      <c r="RM62" s="0"/>
      <c r="RN62" s="0"/>
      <c r="RO62" s="0"/>
      <c r="RP62" s="0"/>
      <c r="RQ62" s="0"/>
      <c r="RR62" s="0"/>
      <c r="RS62" s="0"/>
      <c r="RT62" s="0"/>
      <c r="RU62" s="0"/>
      <c r="RV62" s="0"/>
      <c r="RW62" s="0"/>
      <c r="RX62" s="0"/>
      <c r="RY62" s="0"/>
      <c r="RZ62" s="0"/>
      <c r="SA62" s="0"/>
      <c r="SB62" s="0"/>
      <c r="SC62" s="0"/>
      <c r="SD62" s="0"/>
      <c r="SE62" s="0"/>
      <c r="SF62" s="0"/>
      <c r="SG62" s="0"/>
      <c r="SH62" s="0"/>
      <c r="SI62" s="0"/>
      <c r="SJ62" s="0"/>
      <c r="SK62" s="0"/>
      <c r="SL62" s="0"/>
      <c r="SM62" s="0"/>
      <c r="SN62" s="0"/>
      <c r="SO62" s="0"/>
      <c r="SP62" s="0"/>
      <c r="SQ62" s="0"/>
      <c r="SR62" s="0"/>
      <c r="SS62" s="0"/>
      <c r="ST62" s="0"/>
      <c r="SU62" s="0"/>
      <c r="SV62" s="0"/>
      <c r="SW62" s="0"/>
      <c r="SX62" s="0"/>
      <c r="SY62" s="0"/>
      <c r="SZ62" s="0"/>
      <c r="TA62" s="0"/>
      <c r="TB62" s="0"/>
      <c r="TC62" s="0"/>
      <c r="TD62" s="0"/>
      <c r="TE62" s="0"/>
      <c r="TF62" s="0"/>
      <c r="TG62" s="0"/>
      <c r="TH62" s="0"/>
      <c r="TI62" s="0"/>
      <c r="TJ62" s="0"/>
      <c r="TK62" s="0"/>
      <c r="TL62" s="0"/>
      <c r="TM62" s="0"/>
      <c r="TN62" s="0"/>
      <c r="TO62" s="0"/>
      <c r="TP62" s="0"/>
      <c r="TQ62" s="0"/>
      <c r="TR62" s="0"/>
      <c r="TS62" s="0"/>
      <c r="TT62" s="0"/>
      <c r="TU62" s="0"/>
      <c r="TV62" s="0"/>
      <c r="TW62" s="0"/>
      <c r="TX62" s="0"/>
      <c r="TY62" s="0"/>
      <c r="TZ62" s="0"/>
      <c r="UA62" s="0"/>
      <c r="UB62" s="0"/>
      <c r="UC62" s="0"/>
      <c r="UD62" s="0"/>
      <c r="UE62" s="0"/>
      <c r="UF62" s="0"/>
      <c r="UG62" s="0"/>
      <c r="UH62" s="0"/>
      <c r="UI62" s="0"/>
      <c r="UJ62" s="0"/>
      <c r="UK62" s="0"/>
      <c r="UL62" s="0"/>
      <c r="UM62" s="0"/>
      <c r="UN62" s="0"/>
      <c r="UO62" s="0"/>
      <c r="UP62" s="0"/>
      <c r="UQ62" s="0"/>
      <c r="UR62" s="0"/>
      <c r="US62" s="0"/>
      <c r="UT62" s="0"/>
      <c r="UU62" s="0"/>
      <c r="UV62" s="0"/>
      <c r="UW62" s="0"/>
      <c r="UX62" s="0"/>
      <c r="UY62" s="0"/>
      <c r="UZ62" s="0"/>
      <c r="VA62" s="0"/>
      <c r="VB62" s="0"/>
      <c r="VC62" s="0"/>
      <c r="VD62" s="0"/>
      <c r="VE62" s="0"/>
      <c r="VF62" s="0"/>
      <c r="VG62" s="0"/>
      <c r="VH62" s="0"/>
      <c r="VI62" s="0"/>
      <c r="VJ62" s="0"/>
      <c r="VK62" s="0"/>
      <c r="VL62" s="0"/>
      <c r="VM62" s="0"/>
      <c r="VN62" s="0"/>
      <c r="VO62" s="0"/>
      <c r="VP62" s="0"/>
      <c r="VQ62" s="0"/>
      <c r="VR62" s="0"/>
      <c r="VS62" s="0"/>
      <c r="VT62" s="0"/>
      <c r="VU62" s="0"/>
      <c r="VV62" s="0"/>
      <c r="VW62" s="0"/>
      <c r="VX62" s="0"/>
      <c r="VY62" s="0"/>
      <c r="VZ62" s="0"/>
      <c r="WA62" s="0"/>
      <c r="WB62" s="0"/>
      <c r="WC62" s="0"/>
      <c r="WD62" s="0"/>
      <c r="WE62" s="0"/>
      <c r="WF62" s="0"/>
      <c r="WG62" s="0"/>
      <c r="WH62" s="0"/>
      <c r="WI62" s="0"/>
      <c r="WJ62" s="0"/>
      <c r="WK62" s="0"/>
      <c r="WL62" s="0"/>
      <c r="WM62" s="0"/>
      <c r="WN62" s="0"/>
      <c r="WO62" s="0"/>
      <c r="WP62" s="0"/>
      <c r="WQ62" s="0"/>
      <c r="WR62" s="0"/>
      <c r="WS62" s="0"/>
      <c r="WT62" s="0"/>
      <c r="WU62" s="0"/>
      <c r="WV62" s="0"/>
      <c r="WW62" s="0"/>
      <c r="WX62" s="0"/>
      <c r="WY62" s="0"/>
      <c r="WZ62" s="0"/>
      <c r="XA62" s="0"/>
      <c r="XB62" s="0"/>
      <c r="XC62" s="0"/>
      <c r="XD62" s="0"/>
      <c r="XE62" s="0"/>
      <c r="XF62" s="0"/>
      <c r="XG62" s="0"/>
      <c r="XH62" s="0"/>
      <c r="XI62" s="0"/>
      <c r="XJ62" s="0"/>
      <c r="XK62" s="0"/>
      <c r="XL62" s="0"/>
      <c r="XM62" s="0"/>
      <c r="XN62" s="0"/>
      <c r="XO62" s="0"/>
      <c r="XP62" s="0"/>
      <c r="XQ62" s="0"/>
      <c r="XR62" s="0"/>
      <c r="XS62" s="0"/>
      <c r="XT62" s="0"/>
      <c r="XU62" s="0"/>
      <c r="XV62" s="0"/>
      <c r="XW62" s="0"/>
      <c r="XX62" s="0"/>
      <c r="XY62" s="0"/>
      <c r="XZ62" s="0"/>
      <c r="YA62" s="0"/>
      <c r="YB62" s="0"/>
      <c r="YC62" s="0"/>
      <c r="YD62" s="0"/>
      <c r="YE62" s="0"/>
      <c r="YF62" s="0"/>
      <c r="YG62" s="0"/>
      <c r="YH62" s="0"/>
      <c r="YI62" s="0"/>
      <c r="YJ62" s="0"/>
      <c r="YK62" s="0"/>
      <c r="YL62" s="0"/>
      <c r="YM62" s="0"/>
      <c r="YN62" s="0"/>
      <c r="YO62" s="0"/>
      <c r="YP62" s="0"/>
      <c r="YQ62" s="0"/>
      <c r="YR62" s="0"/>
      <c r="YS62" s="0"/>
      <c r="YT62" s="0"/>
      <c r="YU62" s="0"/>
      <c r="YV62" s="0"/>
      <c r="YW62" s="0"/>
      <c r="YX62" s="0"/>
      <c r="YY62" s="0"/>
      <c r="YZ62" s="0"/>
      <c r="ZA62" s="0"/>
      <c r="ZB62" s="0"/>
      <c r="ZC62" s="0"/>
      <c r="ZD62" s="0"/>
      <c r="ZE62" s="0"/>
      <c r="ZF62" s="0"/>
      <c r="ZG62" s="0"/>
      <c r="ZH62" s="0"/>
      <c r="ZI62" s="0"/>
      <c r="ZJ62" s="0"/>
      <c r="ZK62" s="0"/>
      <c r="ZL62" s="0"/>
      <c r="ZM62" s="0"/>
      <c r="ZN62" s="0"/>
      <c r="ZO62" s="0"/>
      <c r="ZP62" s="0"/>
      <c r="ZQ62" s="0"/>
      <c r="ZR62" s="0"/>
      <c r="ZS62" s="0"/>
      <c r="ZT62" s="0"/>
      <c r="ZU62" s="0"/>
      <c r="ZV62" s="0"/>
      <c r="ZW62" s="0"/>
      <c r="ZX62" s="0"/>
      <c r="ZY62" s="0"/>
      <c r="ZZ62" s="0"/>
      <c r="AAA62" s="0"/>
      <c r="AAB62" s="0"/>
      <c r="AAC62" s="0"/>
      <c r="AAD62" s="0"/>
      <c r="AAE62" s="0"/>
      <c r="AAF62" s="0"/>
      <c r="AAG62" s="0"/>
      <c r="AAH62" s="0"/>
      <c r="AAI62" s="0"/>
      <c r="AAJ62" s="0"/>
      <c r="AAK62" s="0"/>
      <c r="AAL62" s="0"/>
      <c r="AAM62" s="0"/>
      <c r="AAN62" s="0"/>
      <c r="AAO62" s="0"/>
      <c r="AAP62" s="0"/>
      <c r="AAQ62" s="0"/>
      <c r="AAR62" s="0"/>
      <c r="AAS62" s="0"/>
      <c r="AAT62" s="0"/>
      <c r="AAU62" s="0"/>
      <c r="AAV62" s="0"/>
      <c r="AAW62" s="0"/>
      <c r="AAX62" s="0"/>
      <c r="AAY62" s="0"/>
      <c r="AAZ62" s="0"/>
      <c r="ABA62" s="0"/>
      <c r="ABB62" s="0"/>
      <c r="ABC62" s="0"/>
      <c r="ABD62" s="0"/>
      <c r="ABE62" s="0"/>
      <c r="ABF62" s="0"/>
      <c r="ABG62" s="0"/>
      <c r="ABH62" s="0"/>
      <c r="ABI62" s="0"/>
      <c r="ABJ62" s="0"/>
      <c r="ABK62" s="0"/>
      <c r="ABL62" s="0"/>
      <c r="ABM62" s="0"/>
      <c r="ABN62" s="0"/>
      <c r="ABO62" s="0"/>
      <c r="ABP62" s="0"/>
      <c r="ABQ62" s="0"/>
      <c r="ABR62" s="0"/>
      <c r="ABS62" s="0"/>
      <c r="ABT62" s="0"/>
      <c r="ABU62" s="0"/>
      <c r="ABV62" s="0"/>
      <c r="ABW62" s="0"/>
      <c r="ABX62" s="0"/>
      <c r="ABY62" s="0"/>
      <c r="ABZ62" s="0"/>
      <c r="ACA62" s="0"/>
      <c r="ACB62" s="0"/>
      <c r="ACC62" s="0"/>
      <c r="ACD62" s="0"/>
      <c r="ACE62" s="0"/>
      <c r="ACF62" s="0"/>
      <c r="ACG62" s="0"/>
      <c r="ACH62" s="0"/>
      <c r="ACI62" s="0"/>
      <c r="ACJ62" s="0"/>
      <c r="ACK62" s="0"/>
      <c r="ACL62" s="0"/>
      <c r="ACM62" s="0"/>
      <c r="ACN62" s="0"/>
      <c r="ACO62" s="0"/>
      <c r="ACP62" s="0"/>
      <c r="ACQ62" s="0"/>
      <c r="ACR62" s="0"/>
      <c r="ACS62" s="0"/>
      <c r="ACT62" s="0"/>
      <c r="ACU62" s="0"/>
      <c r="ACV62" s="0"/>
      <c r="ACW62" s="0"/>
      <c r="ACX62" s="0"/>
      <c r="ACY62" s="0"/>
      <c r="ACZ62" s="0"/>
      <c r="ADA62" s="0"/>
      <c r="ADB62" s="0"/>
      <c r="ADC62" s="0"/>
      <c r="ADD62" s="0"/>
      <c r="ADE62" s="0"/>
      <c r="ADF62" s="0"/>
      <c r="ADG62" s="0"/>
      <c r="ADH62" s="0"/>
      <c r="ADI62" s="0"/>
      <c r="ADJ62" s="0"/>
      <c r="ADK62" s="0"/>
      <c r="ADL62" s="0"/>
      <c r="ADM62" s="0"/>
      <c r="ADN62" s="0"/>
      <c r="ADO62" s="0"/>
      <c r="ADP62" s="0"/>
      <c r="ADQ62" s="0"/>
      <c r="ADR62" s="0"/>
      <c r="ADS62" s="0"/>
      <c r="ADT62" s="0"/>
      <c r="ADU62" s="0"/>
      <c r="ADV62" s="0"/>
      <c r="ADW62" s="0"/>
      <c r="ADX62" s="0"/>
      <c r="ADY62" s="0"/>
      <c r="ADZ62" s="0"/>
      <c r="AEA62" s="0"/>
      <c r="AEB62" s="0"/>
      <c r="AEC62" s="0"/>
      <c r="AED62" s="0"/>
      <c r="AEE62" s="0"/>
      <c r="AEF62" s="0"/>
      <c r="AEG62" s="0"/>
      <c r="AEH62" s="0"/>
      <c r="AEI62" s="0"/>
      <c r="AEJ62" s="0"/>
      <c r="AEK62" s="0"/>
      <c r="AEL62" s="0"/>
      <c r="AEM62" s="0"/>
      <c r="AEN62" s="0"/>
      <c r="AEO62" s="0"/>
      <c r="AEP62" s="0"/>
      <c r="AEQ62" s="0"/>
      <c r="AER62" s="0"/>
      <c r="AES62" s="0"/>
      <c r="AET62" s="0"/>
      <c r="AEU62" s="0"/>
      <c r="AEV62" s="0"/>
      <c r="AEW62" s="0"/>
      <c r="AEX62" s="0"/>
      <c r="AEY62" s="0"/>
      <c r="AEZ62" s="0"/>
      <c r="AFA62" s="0"/>
      <c r="AFB62" s="0"/>
      <c r="AFC62" s="0"/>
      <c r="AFD62" s="0"/>
      <c r="AFE62" s="0"/>
      <c r="AFF62" s="0"/>
      <c r="AFG62" s="0"/>
      <c r="AFH62" s="0"/>
      <c r="AFI62" s="0"/>
      <c r="AFJ62" s="0"/>
      <c r="AFK62" s="0"/>
      <c r="AFL62" s="0"/>
      <c r="AFM62" s="0"/>
      <c r="AFN62" s="0"/>
      <c r="AFO62" s="0"/>
      <c r="AFP62" s="0"/>
      <c r="AFQ62" s="0"/>
      <c r="AFR62" s="0"/>
      <c r="AFS62" s="0"/>
      <c r="AFT62" s="0"/>
      <c r="AFU62" s="0"/>
      <c r="AFV62" s="0"/>
      <c r="AFW62" s="0"/>
      <c r="AFX62" s="0"/>
      <c r="AFY62" s="0"/>
      <c r="AFZ62" s="0"/>
      <c r="AGA62" s="0"/>
      <c r="AGB62" s="0"/>
      <c r="AGC62" s="0"/>
      <c r="AGD62" s="0"/>
      <c r="AGE62" s="0"/>
      <c r="AGF62" s="0"/>
      <c r="AGG62" s="0"/>
      <c r="AGH62" s="0"/>
      <c r="AGI62" s="0"/>
      <c r="AGJ62" s="0"/>
      <c r="AGK62" s="0"/>
      <c r="AGL62" s="0"/>
      <c r="AGM62" s="0"/>
      <c r="AGN62" s="0"/>
      <c r="AGO62" s="0"/>
      <c r="AGP62" s="0"/>
      <c r="AGQ62" s="0"/>
      <c r="AGR62" s="0"/>
      <c r="AGS62" s="0"/>
      <c r="AGT62" s="0"/>
      <c r="AGU62" s="0"/>
      <c r="AGV62" s="0"/>
      <c r="AGW62" s="0"/>
      <c r="AGX62" s="0"/>
      <c r="AGY62" s="0"/>
      <c r="AGZ62" s="0"/>
      <c r="AHA62" s="0"/>
      <c r="AHB62" s="0"/>
      <c r="AHC62" s="0"/>
      <c r="AHD62" s="0"/>
      <c r="AHE62" s="0"/>
      <c r="AHF62" s="0"/>
      <c r="AHG62" s="0"/>
      <c r="AHH62" s="0"/>
      <c r="AHI62" s="0"/>
      <c r="AHJ62" s="0"/>
      <c r="AHK62" s="0"/>
      <c r="AHL62" s="0"/>
      <c r="AHM62" s="0"/>
      <c r="AHN62" s="0"/>
      <c r="AHO62" s="0"/>
      <c r="AHP62" s="0"/>
      <c r="AHQ62" s="0"/>
      <c r="AHR62" s="0"/>
      <c r="AHS62" s="0"/>
      <c r="AHT62" s="0"/>
      <c r="AHU62" s="0"/>
      <c r="AHV62" s="0"/>
      <c r="AHW62" s="0"/>
      <c r="AHX62" s="0"/>
      <c r="AHY62" s="0"/>
      <c r="AHZ62" s="0"/>
      <c r="AIA62" s="0"/>
      <c r="AIB62" s="0"/>
      <c r="AIC62" s="0"/>
      <c r="AID62" s="0"/>
      <c r="AIE62" s="0"/>
      <c r="AIF62" s="0"/>
      <c r="AIG62" s="0"/>
      <c r="AIH62" s="0"/>
      <c r="AII62" s="0"/>
      <c r="AIJ62" s="0"/>
      <c r="AIK62" s="0"/>
      <c r="AIL62" s="0"/>
      <c r="AIM62" s="0"/>
      <c r="AIN62" s="0"/>
      <c r="AIO62" s="0"/>
      <c r="AIP62" s="0"/>
      <c r="AIQ62" s="0"/>
      <c r="AIR62" s="0"/>
      <c r="AIS62" s="0"/>
      <c r="AIT62" s="0"/>
      <c r="AIU62" s="0"/>
      <c r="AIV62" s="0"/>
      <c r="AIW62" s="0"/>
      <c r="AIX62" s="0"/>
      <c r="AIY62" s="0"/>
      <c r="AIZ62" s="0"/>
      <c r="AJA62" s="0"/>
      <c r="AJB62" s="0"/>
      <c r="AJC62" s="0"/>
      <c r="AJD62" s="0"/>
      <c r="AJE62" s="0"/>
      <c r="AJF62" s="0"/>
      <c r="AJG62" s="0"/>
      <c r="AJH62" s="0"/>
      <c r="AJI62" s="0"/>
      <c r="AJJ62" s="0"/>
      <c r="AJK62" s="0"/>
      <c r="AJL62" s="0"/>
      <c r="AJM62" s="0"/>
      <c r="AJN62" s="0"/>
      <c r="AJO62" s="0"/>
      <c r="AJP62" s="0"/>
      <c r="AJQ62" s="0"/>
      <c r="AJR62" s="0"/>
      <c r="AJS62" s="0"/>
      <c r="AJT62" s="0"/>
      <c r="AJU62" s="0"/>
      <c r="AJV62" s="0"/>
      <c r="AJW62" s="0"/>
      <c r="AJX62" s="0"/>
      <c r="AJY62" s="0"/>
      <c r="AJZ62" s="0"/>
      <c r="AKA62" s="0"/>
      <c r="AKB62" s="0"/>
      <c r="AKC62" s="0"/>
      <c r="AKD62" s="0"/>
      <c r="AKE62" s="0"/>
      <c r="AKF62" s="0"/>
      <c r="AKG62" s="0"/>
      <c r="AKH62" s="0"/>
      <c r="AKI62" s="0"/>
      <c r="AKJ62" s="0"/>
      <c r="AKK62" s="0"/>
      <c r="AKL62" s="0"/>
      <c r="AKM62" s="0"/>
      <c r="AKN62" s="0"/>
      <c r="AKO62" s="0"/>
      <c r="AKP62" s="0"/>
      <c r="AKQ62" s="0"/>
      <c r="AKR62" s="0"/>
      <c r="AKS62" s="0"/>
      <c r="AKT62" s="0"/>
      <c r="AKU62" s="0"/>
      <c r="AKV62" s="0"/>
      <c r="AKW62" s="0"/>
      <c r="AKX62" s="0"/>
      <c r="AKY62" s="0"/>
      <c r="AKZ62" s="0"/>
      <c r="ALA62" s="0"/>
      <c r="ALB62" s="0"/>
      <c r="ALC62" s="0"/>
      <c r="ALD62" s="0"/>
      <c r="ALE62" s="0"/>
      <c r="ALF62" s="0"/>
      <c r="ALG62" s="0"/>
      <c r="ALH62" s="0"/>
      <c r="ALI62" s="0"/>
      <c r="ALJ62" s="0"/>
      <c r="ALK62" s="0"/>
      <c r="ALL62" s="0"/>
      <c r="ALM62" s="0"/>
      <c r="ALN62" s="0"/>
      <c r="ALO62" s="0"/>
      <c r="ALP62" s="0"/>
      <c r="ALQ62" s="0"/>
      <c r="ALR62" s="0"/>
      <c r="ALS62" s="0"/>
      <c r="ALT62" s="0"/>
      <c r="ALU62" s="0"/>
      <c r="ALV62" s="0"/>
      <c r="ALW62" s="0"/>
      <c r="ALX62" s="0"/>
      <c r="ALY62" s="0"/>
      <c r="ALZ62" s="0"/>
      <c r="AMA62" s="0"/>
      <c r="AMB62" s="0"/>
      <c r="AMC62" s="0"/>
      <c r="AMD62" s="0"/>
      <c r="AME62" s="0"/>
      <c r="AMF62" s="0"/>
      <c r="AMG62" s="0"/>
      <c r="AMH62" s="0"/>
      <c r="AMI62" s="0"/>
      <c r="AMJ62" s="0"/>
    </row>
    <row r="63" customFormat="false" ht="15.75" hidden="false" customHeight="true" outlineLevel="0" collapsed="false">
      <c r="A63" s="0"/>
      <c r="B63" s="9"/>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98"/>
      <c r="AF63" s="98"/>
      <c r="AG63" s="11"/>
      <c r="AH63" s="12"/>
      <c r="AI63" s="0"/>
      <c r="AJ63" s="0"/>
      <c r="AK63" s="115" t="s">
        <v>81</v>
      </c>
      <c r="AL63" s="115"/>
      <c r="AM63" s="115"/>
      <c r="AN63" s="115"/>
      <c r="AO63" s="115"/>
      <c r="AP63" s="115"/>
      <c r="AQ63" s="115"/>
      <c r="AR63" s="116"/>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c r="IW63" s="0"/>
      <c r="IX63" s="0"/>
      <c r="IY63" s="0"/>
      <c r="IZ63" s="0"/>
      <c r="JA63" s="0"/>
      <c r="JB63" s="0"/>
      <c r="JC63" s="0"/>
      <c r="JD63" s="0"/>
      <c r="JE63" s="0"/>
      <c r="JF63" s="0"/>
      <c r="JG63" s="0"/>
      <c r="JH63" s="0"/>
      <c r="JI63" s="0"/>
      <c r="JJ63" s="0"/>
      <c r="JK63" s="0"/>
      <c r="JL63" s="0"/>
      <c r="JM63" s="0"/>
      <c r="JN63" s="0"/>
      <c r="JO63" s="0"/>
      <c r="JP63" s="0"/>
      <c r="JQ63" s="0"/>
      <c r="JR63" s="0"/>
      <c r="JS63" s="0"/>
      <c r="JT63" s="0"/>
      <c r="JU63" s="0"/>
      <c r="JV63" s="0"/>
      <c r="JW63" s="0"/>
      <c r="JX63" s="0"/>
      <c r="JY63" s="0"/>
      <c r="JZ63" s="0"/>
      <c r="KA63" s="0"/>
      <c r="KB63" s="0"/>
      <c r="KC63" s="0"/>
      <c r="KD63" s="0"/>
      <c r="KE63" s="0"/>
      <c r="KF63" s="0"/>
      <c r="KG63" s="0"/>
      <c r="KH63" s="0"/>
      <c r="KI63" s="0"/>
      <c r="KJ63" s="0"/>
      <c r="KK63" s="0"/>
      <c r="KL63" s="0"/>
      <c r="KM63" s="0"/>
      <c r="KN63" s="0"/>
      <c r="KO63" s="0"/>
      <c r="KP63" s="0"/>
      <c r="KQ63" s="0"/>
      <c r="KR63" s="0"/>
      <c r="KS63" s="0"/>
      <c r="KT63" s="0"/>
      <c r="KU63" s="0"/>
      <c r="KV63" s="0"/>
      <c r="KW63" s="0"/>
      <c r="KX63" s="0"/>
      <c r="KY63" s="0"/>
      <c r="KZ63" s="0"/>
      <c r="LA63" s="0"/>
      <c r="LB63" s="0"/>
      <c r="LC63" s="0"/>
      <c r="LD63" s="0"/>
      <c r="LE63" s="0"/>
      <c r="LF63" s="0"/>
      <c r="LG63" s="0"/>
      <c r="LH63" s="0"/>
      <c r="LI63" s="0"/>
      <c r="LJ63" s="0"/>
      <c r="LK63" s="0"/>
      <c r="LL63" s="0"/>
      <c r="LM63" s="0"/>
      <c r="LN63" s="0"/>
      <c r="LO63" s="0"/>
      <c r="LP63" s="0"/>
      <c r="LQ63" s="0"/>
      <c r="LR63" s="0"/>
      <c r="LS63" s="0"/>
      <c r="LT63" s="0"/>
      <c r="LU63" s="0"/>
      <c r="LV63" s="0"/>
      <c r="LW63" s="0"/>
      <c r="LX63" s="0"/>
      <c r="LY63" s="0"/>
      <c r="LZ63" s="0"/>
      <c r="MA63" s="0"/>
      <c r="MB63" s="0"/>
      <c r="MC63" s="0"/>
      <c r="MD63" s="0"/>
      <c r="ME63" s="0"/>
      <c r="MF63" s="0"/>
      <c r="MG63" s="0"/>
      <c r="MH63" s="0"/>
      <c r="MI63" s="0"/>
      <c r="MJ63" s="0"/>
      <c r="MK63" s="0"/>
      <c r="ML63" s="0"/>
      <c r="MM63" s="0"/>
      <c r="MN63" s="0"/>
      <c r="MO63" s="0"/>
      <c r="MP63" s="0"/>
      <c r="MQ63" s="0"/>
      <c r="MR63" s="0"/>
      <c r="MS63" s="0"/>
      <c r="MT63" s="0"/>
      <c r="MU63" s="0"/>
      <c r="MV63" s="0"/>
      <c r="MW63" s="0"/>
      <c r="MX63" s="0"/>
      <c r="MY63" s="0"/>
      <c r="MZ63" s="0"/>
      <c r="NA63" s="0"/>
      <c r="NB63" s="0"/>
      <c r="NC63" s="0"/>
      <c r="ND63" s="0"/>
      <c r="NE63" s="0"/>
      <c r="NF63" s="0"/>
      <c r="NG63" s="0"/>
      <c r="NH63" s="0"/>
      <c r="NI63" s="0"/>
      <c r="NJ63" s="0"/>
      <c r="NK63" s="0"/>
      <c r="NL63" s="0"/>
      <c r="NM63" s="0"/>
      <c r="NN63" s="0"/>
      <c r="NO63" s="0"/>
      <c r="NP63" s="0"/>
      <c r="NQ63" s="0"/>
      <c r="NR63" s="0"/>
      <c r="NS63" s="0"/>
      <c r="NT63" s="0"/>
      <c r="NU63" s="0"/>
      <c r="NV63" s="0"/>
      <c r="NW63" s="0"/>
      <c r="NX63" s="0"/>
      <c r="NY63" s="0"/>
      <c r="NZ63" s="0"/>
      <c r="OA63" s="0"/>
      <c r="OB63" s="0"/>
      <c r="OC63" s="0"/>
      <c r="OD63" s="0"/>
      <c r="OE63" s="0"/>
      <c r="OF63" s="0"/>
      <c r="OG63" s="0"/>
      <c r="OH63" s="0"/>
      <c r="OI63" s="0"/>
      <c r="OJ63" s="0"/>
      <c r="OK63" s="0"/>
      <c r="OL63" s="0"/>
      <c r="OM63" s="0"/>
      <c r="ON63" s="0"/>
      <c r="OO63" s="0"/>
      <c r="OP63" s="0"/>
      <c r="OQ63" s="0"/>
      <c r="OR63" s="0"/>
      <c r="OS63" s="0"/>
      <c r="OT63" s="0"/>
      <c r="OU63" s="0"/>
      <c r="OV63" s="0"/>
      <c r="OW63" s="0"/>
      <c r="OX63" s="0"/>
      <c r="OY63" s="0"/>
      <c r="OZ63" s="0"/>
      <c r="PA63" s="0"/>
      <c r="PB63" s="0"/>
      <c r="PC63" s="0"/>
      <c r="PD63" s="0"/>
      <c r="PE63" s="0"/>
      <c r="PF63" s="0"/>
      <c r="PG63" s="0"/>
      <c r="PH63" s="0"/>
      <c r="PI63" s="0"/>
      <c r="PJ63" s="0"/>
      <c r="PK63" s="0"/>
      <c r="PL63" s="0"/>
      <c r="PM63" s="0"/>
      <c r="PN63" s="0"/>
      <c r="PO63" s="0"/>
      <c r="PP63" s="0"/>
      <c r="PQ63" s="0"/>
      <c r="PR63" s="0"/>
      <c r="PS63" s="0"/>
      <c r="PT63" s="0"/>
      <c r="PU63" s="0"/>
      <c r="PV63" s="0"/>
      <c r="PW63" s="0"/>
      <c r="PX63" s="0"/>
      <c r="PY63" s="0"/>
      <c r="PZ63" s="0"/>
      <c r="QA63" s="0"/>
      <c r="QB63" s="0"/>
      <c r="QC63" s="0"/>
      <c r="QD63" s="0"/>
      <c r="QE63" s="0"/>
      <c r="QF63" s="0"/>
      <c r="QG63" s="0"/>
      <c r="QH63" s="0"/>
      <c r="QI63" s="0"/>
      <c r="QJ63" s="0"/>
      <c r="QK63" s="0"/>
      <c r="QL63" s="0"/>
      <c r="QM63" s="0"/>
      <c r="QN63" s="0"/>
      <c r="QO63" s="0"/>
      <c r="QP63" s="0"/>
      <c r="QQ63" s="0"/>
      <c r="QR63" s="0"/>
      <c r="QS63" s="0"/>
      <c r="QT63" s="0"/>
      <c r="QU63" s="0"/>
      <c r="QV63" s="0"/>
      <c r="QW63" s="0"/>
      <c r="QX63" s="0"/>
      <c r="QY63" s="0"/>
      <c r="QZ63" s="0"/>
      <c r="RA63" s="0"/>
      <c r="RB63" s="0"/>
      <c r="RC63" s="0"/>
      <c r="RD63" s="0"/>
      <c r="RE63" s="0"/>
      <c r="RF63" s="0"/>
      <c r="RG63" s="0"/>
      <c r="RH63" s="0"/>
      <c r="RI63" s="0"/>
      <c r="RJ63" s="0"/>
      <c r="RK63" s="0"/>
      <c r="RL63" s="0"/>
      <c r="RM63" s="0"/>
      <c r="RN63" s="0"/>
      <c r="RO63" s="0"/>
      <c r="RP63" s="0"/>
      <c r="RQ63" s="0"/>
      <c r="RR63" s="0"/>
      <c r="RS63" s="0"/>
      <c r="RT63" s="0"/>
      <c r="RU63" s="0"/>
      <c r="RV63" s="0"/>
      <c r="RW63" s="0"/>
      <c r="RX63" s="0"/>
      <c r="RY63" s="0"/>
      <c r="RZ63" s="0"/>
      <c r="SA63" s="0"/>
      <c r="SB63" s="0"/>
      <c r="SC63" s="0"/>
      <c r="SD63" s="0"/>
      <c r="SE63" s="0"/>
      <c r="SF63" s="0"/>
      <c r="SG63" s="0"/>
      <c r="SH63" s="0"/>
      <c r="SI63" s="0"/>
      <c r="SJ63" s="0"/>
      <c r="SK63" s="0"/>
      <c r="SL63" s="0"/>
      <c r="SM63" s="0"/>
      <c r="SN63" s="0"/>
      <c r="SO63" s="0"/>
      <c r="SP63" s="0"/>
      <c r="SQ63" s="0"/>
      <c r="SR63" s="0"/>
      <c r="SS63" s="0"/>
      <c r="ST63" s="0"/>
      <c r="SU63" s="0"/>
      <c r="SV63" s="0"/>
      <c r="SW63" s="0"/>
      <c r="SX63" s="0"/>
      <c r="SY63" s="0"/>
      <c r="SZ63" s="0"/>
      <c r="TA63" s="0"/>
      <c r="TB63" s="0"/>
      <c r="TC63" s="0"/>
      <c r="TD63" s="0"/>
      <c r="TE63" s="0"/>
      <c r="TF63" s="0"/>
      <c r="TG63" s="0"/>
      <c r="TH63" s="0"/>
      <c r="TI63" s="0"/>
      <c r="TJ63" s="0"/>
      <c r="TK63" s="0"/>
      <c r="TL63" s="0"/>
      <c r="TM63" s="0"/>
      <c r="TN63" s="0"/>
      <c r="TO63" s="0"/>
      <c r="TP63" s="0"/>
      <c r="TQ63" s="0"/>
      <c r="TR63" s="0"/>
      <c r="TS63" s="0"/>
      <c r="TT63" s="0"/>
      <c r="TU63" s="0"/>
      <c r="TV63" s="0"/>
      <c r="TW63" s="0"/>
      <c r="TX63" s="0"/>
      <c r="TY63" s="0"/>
      <c r="TZ63" s="0"/>
      <c r="UA63" s="0"/>
      <c r="UB63" s="0"/>
      <c r="UC63" s="0"/>
      <c r="UD63" s="0"/>
      <c r="UE63" s="0"/>
      <c r="UF63" s="0"/>
      <c r="UG63" s="0"/>
      <c r="UH63" s="0"/>
      <c r="UI63" s="0"/>
      <c r="UJ63" s="0"/>
      <c r="UK63" s="0"/>
      <c r="UL63" s="0"/>
      <c r="UM63" s="0"/>
      <c r="UN63" s="0"/>
      <c r="UO63" s="0"/>
      <c r="UP63" s="0"/>
      <c r="UQ63" s="0"/>
      <c r="UR63" s="0"/>
      <c r="US63" s="0"/>
      <c r="UT63" s="0"/>
      <c r="UU63" s="0"/>
      <c r="UV63" s="0"/>
      <c r="UW63" s="0"/>
      <c r="UX63" s="0"/>
      <c r="UY63" s="0"/>
      <c r="UZ63" s="0"/>
      <c r="VA63" s="0"/>
      <c r="VB63" s="0"/>
      <c r="VC63" s="0"/>
      <c r="VD63" s="0"/>
      <c r="VE63" s="0"/>
      <c r="VF63" s="0"/>
      <c r="VG63" s="0"/>
      <c r="VH63" s="0"/>
      <c r="VI63" s="0"/>
      <c r="VJ63" s="0"/>
      <c r="VK63" s="0"/>
      <c r="VL63" s="0"/>
      <c r="VM63" s="0"/>
      <c r="VN63" s="0"/>
      <c r="VO63" s="0"/>
      <c r="VP63" s="0"/>
      <c r="VQ63" s="0"/>
      <c r="VR63" s="0"/>
      <c r="VS63" s="0"/>
      <c r="VT63" s="0"/>
      <c r="VU63" s="0"/>
      <c r="VV63" s="0"/>
      <c r="VW63" s="0"/>
      <c r="VX63" s="0"/>
      <c r="VY63" s="0"/>
      <c r="VZ63" s="0"/>
      <c r="WA63" s="0"/>
      <c r="WB63" s="0"/>
      <c r="WC63" s="0"/>
      <c r="WD63" s="0"/>
      <c r="WE63" s="0"/>
      <c r="WF63" s="0"/>
      <c r="WG63" s="0"/>
      <c r="WH63" s="0"/>
      <c r="WI63" s="0"/>
      <c r="WJ63" s="0"/>
      <c r="WK63" s="0"/>
      <c r="WL63" s="0"/>
      <c r="WM63" s="0"/>
      <c r="WN63" s="0"/>
      <c r="WO63" s="0"/>
      <c r="WP63" s="0"/>
      <c r="WQ63" s="0"/>
      <c r="WR63" s="0"/>
      <c r="WS63" s="0"/>
      <c r="WT63" s="0"/>
      <c r="WU63" s="0"/>
      <c r="WV63" s="0"/>
      <c r="WW63" s="0"/>
      <c r="WX63" s="0"/>
      <c r="WY63" s="0"/>
      <c r="WZ63" s="0"/>
      <c r="XA63" s="0"/>
      <c r="XB63" s="0"/>
      <c r="XC63" s="0"/>
      <c r="XD63" s="0"/>
      <c r="XE63" s="0"/>
      <c r="XF63" s="0"/>
      <c r="XG63" s="0"/>
      <c r="XH63" s="0"/>
      <c r="XI63" s="0"/>
      <c r="XJ63" s="0"/>
      <c r="XK63" s="0"/>
      <c r="XL63" s="0"/>
      <c r="XM63" s="0"/>
      <c r="XN63" s="0"/>
      <c r="XO63" s="0"/>
      <c r="XP63" s="0"/>
      <c r="XQ63" s="0"/>
      <c r="XR63" s="0"/>
      <c r="XS63" s="0"/>
      <c r="XT63" s="0"/>
      <c r="XU63" s="0"/>
      <c r="XV63" s="0"/>
      <c r="XW63" s="0"/>
      <c r="XX63" s="0"/>
      <c r="XY63" s="0"/>
      <c r="XZ63" s="0"/>
      <c r="YA63" s="0"/>
      <c r="YB63" s="0"/>
      <c r="YC63" s="0"/>
      <c r="YD63" s="0"/>
      <c r="YE63" s="0"/>
      <c r="YF63" s="0"/>
      <c r="YG63" s="0"/>
      <c r="YH63" s="0"/>
      <c r="YI63" s="0"/>
      <c r="YJ63" s="0"/>
      <c r="YK63" s="0"/>
      <c r="YL63" s="0"/>
      <c r="YM63" s="0"/>
      <c r="YN63" s="0"/>
      <c r="YO63" s="0"/>
      <c r="YP63" s="0"/>
      <c r="YQ63" s="0"/>
      <c r="YR63" s="0"/>
      <c r="YS63" s="0"/>
      <c r="YT63" s="0"/>
      <c r="YU63" s="0"/>
      <c r="YV63" s="0"/>
      <c r="YW63" s="0"/>
      <c r="YX63" s="0"/>
      <c r="YY63" s="0"/>
      <c r="YZ63" s="0"/>
      <c r="ZA63" s="0"/>
      <c r="ZB63" s="0"/>
      <c r="ZC63" s="0"/>
      <c r="ZD63" s="0"/>
      <c r="ZE63" s="0"/>
      <c r="ZF63" s="0"/>
      <c r="ZG63" s="0"/>
      <c r="ZH63" s="0"/>
      <c r="ZI63" s="0"/>
      <c r="ZJ63" s="0"/>
      <c r="ZK63" s="0"/>
      <c r="ZL63" s="0"/>
      <c r="ZM63" s="0"/>
      <c r="ZN63" s="0"/>
      <c r="ZO63" s="0"/>
      <c r="ZP63" s="0"/>
      <c r="ZQ63" s="0"/>
      <c r="ZR63" s="0"/>
      <c r="ZS63" s="0"/>
      <c r="ZT63" s="0"/>
      <c r="ZU63" s="0"/>
      <c r="ZV63" s="0"/>
      <c r="ZW63" s="0"/>
      <c r="ZX63" s="0"/>
      <c r="ZY63" s="0"/>
      <c r="ZZ63" s="0"/>
      <c r="AAA63" s="0"/>
      <c r="AAB63" s="0"/>
      <c r="AAC63" s="0"/>
      <c r="AAD63" s="0"/>
      <c r="AAE63" s="0"/>
      <c r="AAF63" s="0"/>
      <c r="AAG63" s="0"/>
      <c r="AAH63" s="0"/>
      <c r="AAI63" s="0"/>
      <c r="AAJ63" s="0"/>
      <c r="AAK63" s="0"/>
      <c r="AAL63" s="0"/>
      <c r="AAM63" s="0"/>
      <c r="AAN63" s="0"/>
      <c r="AAO63" s="0"/>
      <c r="AAP63" s="0"/>
      <c r="AAQ63" s="0"/>
      <c r="AAR63" s="0"/>
      <c r="AAS63" s="0"/>
      <c r="AAT63" s="0"/>
      <c r="AAU63" s="0"/>
      <c r="AAV63" s="0"/>
      <c r="AAW63" s="0"/>
      <c r="AAX63" s="0"/>
      <c r="AAY63" s="0"/>
      <c r="AAZ63" s="0"/>
      <c r="ABA63" s="0"/>
      <c r="ABB63" s="0"/>
      <c r="ABC63" s="0"/>
      <c r="ABD63" s="0"/>
      <c r="ABE63" s="0"/>
      <c r="ABF63" s="0"/>
      <c r="ABG63" s="0"/>
      <c r="ABH63" s="0"/>
      <c r="ABI63" s="0"/>
      <c r="ABJ63" s="0"/>
      <c r="ABK63" s="0"/>
      <c r="ABL63" s="0"/>
      <c r="ABM63" s="0"/>
      <c r="ABN63" s="0"/>
      <c r="ABO63" s="0"/>
      <c r="ABP63" s="0"/>
      <c r="ABQ63" s="0"/>
      <c r="ABR63" s="0"/>
      <c r="ABS63" s="0"/>
      <c r="ABT63" s="0"/>
      <c r="ABU63" s="0"/>
      <c r="ABV63" s="0"/>
      <c r="ABW63" s="0"/>
      <c r="ABX63" s="0"/>
      <c r="ABY63" s="0"/>
      <c r="ABZ63" s="0"/>
      <c r="ACA63" s="0"/>
      <c r="ACB63" s="0"/>
      <c r="ACC63" s="0"/>
      <c r="ACD63" s="0"/>
      <c r="ACE63" s="0"/>
      <c r="ACF63" s="0"/>
      <c r="ACG63" s="0"/>
      <c r="ACH63" s="0"/>
      <c r="ACI63" s="0"/>
      <c r="ACJ63" s="0"/>
      <c r="ACK63" s="0"/>
      <c r="ACL63" s="0"/>
      <c r="ACM63" s="0"/>
      <c r="ACN63" s="0"/>
      <c r="ACO63" s="0"/>
      <c r="ACP63" s="0"/>
      <c r="ACQ63" s="0"/>
      <c r="ACR63" s="0"/>
      <c r="ACS63" s="0"/>
      <c r="ACT63" s="0"/>
      <c r="ACU63" s="0"/>
      <c r="ACV63" s="0"/>
      <c r="ACW63" s="0"/>
      <c r="ACX63" s="0"/>
      <c r="ACY63" s="0"/>
      <c r="ACZ63" s="0"/>
      <c r="ADA63" s="0"/>
      <c r="ADB63" s="0"/>
      <c r="ADC63" s="0"/>
      <c r="ADD63" s="0"/>
      <c r="ADE63" s="0"/>
      <c r="ADF63" s="0"/>
      <c r="ADG63" s="0"/>
      <c r="ADH63" s="0"/>
      <c r="ADI63" s="0"/>
      <c r="ADJ63" s="0"/>
      <c r="ADK63" s="0"/>
      <c r="ADL63" s="0"/>
      <c r="ADM63" s="0"/>
      <c r="ADN63" s="0"/>
      <c r="ADO63" s="0"/>
      <c r="ADP63" s="0"/>
      <c r="ADQ63" s="0"/>
      <c r="ADR63" s="0"/>
      <c r="ADS63" s="0"/>
      <c r="ADT63" s="0"/>
      <c r="ADU63" s="0"/>
      <c r="ADV63" s="0"/>
      <c r="ADW63" s="0"/>
      <c r="ADX63" s="0"/>
      <c r="ADY63" s="0"/>
      <c r="ADZ63" s="0"/>
      <c r="AEA63" s="0"/>
      <c r="AEB63" s="0"/>
      <c r="AEC63" s="0"/>
      <c r="AED63" s="0"/>
      <c r="AEE63" s="0"/>
      <c r="AEF63" s="0"/>
      <c r="AEG63" s="0"/>
      <c r="AEH63" s="0"/>
      <c r="AEI63" s="0"/>
      <c r="AEJ63" s="0"/>
      <c r="AEK63" s="0"/>
      <c r="AEL63" s="0"/>
      <c r="AEM63" s="0"/>
      <c r="AEN63" s="0"/>
      <c r="AEO63" s="0"/>
      <c r="AEP63" s="0"/>
      <c r="AEQ63" s="0"/>
      <c r="AER63" s="0"/>
      <c r="AES63" s="0"/>
      <c r="AET63" s="0"/>
      <c r="AEU63" s="0"/>
      <c r="AEV63" s="0"/>
      <c r="AEW63" s="0"/>
      <c r="AEX63" s="0"/>
      <c r="AEY63" s="0"/>
      <c r="AEZ63" s="0"/>
      <c r="AFA63" s="0"/>
      <c r="AFB63" s="0"/>
      <c r="AFC63" s="0"/>
      <c r="AFD63" s="0"/>
      <c r="AFE63" s="0"/>
      <c r="AFF63" s="0"/>
      <c r="AFG63" s="0"/>
      <c r="AFH63" s="0"/>
      <c r="AFI63" s="0"/>
      <c r="AFJ63" s="0"/>
      <c r="AFK63" s="0"/>
      <c r="AFL63" s="0"/>
      <c r="AFM63" s="0"/>
      <c r="AFN63" s="0"/>
      <c r="AFO63" s="0"/>
      <c r="AFP63" s="0"/>
      <c r="AFQ63" s="0"/>
      <c r="AFR63" s="0"/>
      <c r="AFS63" s="0"/>
      <c r="AFT63" s="0"/>
      <c r="AFU63" s="0"/>
      <c r="AFV63" s="0"/>
      <c r="AFW63" s="0"/>
      <c r="AFX63" s="0"/>
      <c r="AFY63" s="0"/>
      <c r="AFZ63" s="0"/>
      <c r="AGA63" s="0"/>
      <c r="AGB63" s="0"/>
      <c r="AGC63" s="0"/>
      <c r="AGD63" s="0"/>
      <c r="AGE63" s="0"/>
      <c r="AGF63" s="0"/>
      <c r="AGG63" s="0"/>
      <c r="AGH63" s="0"/>
      <c r="AGI63" s="0"/>
      <c r="AGJ63" s="0"/>
      <c r="AGK63" s="0"/>
      <c r="AGL63" s="0"/>
      <c r="AGM63" s="0"/>
      <c r="AGN63" s="0"/>
      <c r="AGO63" s="0"/>
      <c r="AGP63" s="0"/>
      <c r="AGQ63" s="0"/>
      <c r="AGR63" s="0"/>
      <c r="AGS63" s="0"/>
      <c r="AGT63" s="0"/>
      <c r="AGU63" s="0"/>
      <c r="AGV63" s="0"/>
      <c r="AGW63" s="0"/>
      <c r="AGX63" s="0"/>
      <c r="AGY63" s="0"/>
      <c r="AGZ63" s="0"/>
      <c r="AHA63" s="0"/>
      <c r="AHB63" s="0"/>
      <c r="AHC63" s="0"/>
      <c r="AHD63" s="0"/>
      <c r="AHE63" s="0"/>
      <c r="AHF63" s="0"/>
      <c r="AHG63" s="0"/>
      <c r="AHH63" s="0"/>
      <c r="AHI63" s="0"/>
      <c r="AHJ63" s="0"/>
      <c r="AHK63" s="0"/>
      <c r="AHL63" s="0"/>
      <c r="AHM63" s="0"/>
      <c r="AHN63" s="0"/>
      <c r="AHO63" s="0"/>
      <c r="AHP63" s="0"/>
      <c r="AHQ63" s="0"/>
      <c r="AHR63" s="0"/>
      <c r="AHS63" s="0"/>
      <c r="AHT63" s="0"/>
      <c r="AHU63" s="0"/>
      <c r="AHV63" s="0"/>
      <c r="AHW63" s="0"/>
      <c r="AHX63" s="0"/>
      <c r="AHY63" s="0"/>
      <c r="AHZ63" s="0"/>
      <c r="AIA63" s="0"/>
      <c r="AIB63" s="0"/>
      <c r="AIC63" s="0"/>
      <c r="AID63" s="0"/>
      <c r="AIE63" s="0"/>
      <c r="AIF63" s="0"/>
      <c r="AIG63" s="0"/>
      <c r="AIH63" s="0"/>
      <c r="AII63" s="0"/>
      <c r="AIJ63" s="0"/>
      <c r="AIK63" s="0"/>
      <c r="AIL63" s="0"/>
      <c r="AIM63" s="0"/>
      <c r="AIN63" s="0"/>
      <c r="AIO63" s="0"/>
      <c r="AIP63" s="0"/>
      <c r="AIQ63" s="0"/>
      <c r="AIR63" s="0"/>
      <c r="AIS63" s="0"/>
      <c r="AIT63" s="0"/>
      <c r="AIU63" s="0"/>
      <c r="AIV63" s="0"/>
      <c r="AIW63" s="0"/>
      <c r="AIX63" s="0"/>
      <c r="AIY63" s="0"/>
      <c r="AIZ63" s="0"/>
      <c r="AJA63" s="0"/>
      <c r="AJB63" s="0"/>
      <c r="AJC63" s="0"/>
      <c r="AJD63" s="0"/>
      <c r="AJE63" s="0"/>
      <c r="AJF63" s="0"/>
      <c r="AJG63" s="0"/>
      <c r="AJH63" s="0"/>
      <c r="AJI63" s="0"/>
      <c r="AJJ63" s="0"/>
      <c r="AJK63" s="0"/>
      <c r="AJL63" s="0"/>
      <c r="AJM63" s="0"/>
      <c r="AJN63" s="0"/>
      <c r="AJO63" s="0"/>
      <c r="AJP63" s="0"/>
      <c r="AJQ63" s="0"/>
      <c r="AJR63" s="0"/>
      <c r="AJS63" s="0"/>
      <c r="AJT63" s="0"/>
      <c r="AJU63" s="0"/>
      <c r="AJV63" s="0"/>
      <c r="AJW63" s="0"/>
      <c r="AJX63" s="0"/>
      <c r="AJY63" s="0"/>
      <c r="AJZ63" s="0"/>
      <c r="AKA63" s="0"/>
      <c r="AKB63" s="0"/>
      <c r="AKC63" s="0"/>
      <c r="AKD63" s="0"/>
      <c r="AKE63" s="0"/>
      <c r="AKF63" s="0"/>
      <c r="AKG63" s="0"/>
      <c r="AKH63" s="0"/>
      <c r="AKI63" s="0"/>
      <c r="AKJ63" s="0"/>
      <c r="AKK63" s="0"/>
      <c r="AKL63" s="0"/>
      <c r="AKM63" s="0"/>
      <c r="AKN63" s="0"/>
      <c r="AKO63" s="0"/>
      <c r="AKP63" s="0"/>
      <c r="AKQ63" s="0"/>
      <c r="AKR63" s="0"/>
      <c r="AKS63" s="0"/>
      <c r="AKT63" s="0"/>
      <c r="AKU63" s="0"/>
      <c r="AKV63" s="0"/>
      <c r="AKW63" s="0"/>
      <c r="AKX63" s="0"/>
      <c r="AKY63" s="0"/>
      <c r="AKZ63" s="0"/>
      <c r="ALA63" s="0"/>
      <c r="ALB63" s="0"/>
      <c r="ALC63" s="0"/>
      <c r="ALD63" s="0"/>
      <c r="ALE63" s="0"/>
      <c r="ALF63" s="0"/>
      <c r="ALG63" s="0"/>
      <c r="ALH63" s="0"/>
      <c r="ALI63" s="0"/>
      <c r="ALJ63" s="0"/>
      <c r="ALK63" s="0"/>
      <c r="ALL63" s="0"/>
      <c r="ALM63" s="0"/>
      <c r="ALN63" s="0"/>
      <c r="ALO63" s="0"/>
      <c r="ALP63" s="0"/>
      <c r="ALQ63" s="0"/>
      <c r="ALR63" s="0"/>
      <c r="ALS63" s="0"/>
      <c r="ALT63" s="0"/>
      <c r="ALU63" s="0"/>
      <c r="ALV63" s="0"/>
      <c r="ALW63" s="0"/>
      <c r="ALX63" s="0"/>
      <c r="ALY63" s="0"/>
      <c r="ALZ63" s="0"/>
      <c r="AMA63" s="0"/>
      <c r="AMB63" s="0"/>
      <c r="AMC63" s="0"/>
      <c r="AMD63" s="0"/>
      <c r="AME63" s="0"/>
      <c r="AMF63" s="0"/>
      <c r="AMG63" s="0"/>
      <c r="AMH63" s="0"/>
      <c r="AMI63" s="0"/>
      <c r="AMJ63" s="0"/>
    </row>
    <row r="64" customFormat="false" ht="15.75" hidden="false" customHeight="true" outlineLevel="0" collapsed="false">
      <c r="A64" s="0"/>
      <c r="B64" s="9"/>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98"/>
      <c r="AF64" s="98"/>
      <c r="AG64" s="11"/>
      <c r="AH64" s="12"/>
      <c r="AI64" s="0"/>
      <c r="AJ64" s="0"/>
      <c r="AK64" s="115" t="s">
        <v>82</v>
      </c>
      <c r="AL64" s="115"/>
      <c r="AM64" s="115"/>
      <c r="AN64" s="115"/>
      <c r="AO64" s="115"/>
      <c r="AP64" s="115"/>
      <c r="AQ64" s="115"/>
      <c r="AR64" s="116"/>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c r="IW64" s="0"/>
      <c r="IX64" s="0"/>
      <c r="IY64" s="0"/>
      <c r="IZ64" s="0"/>
      <c r="JA64" s="0"/>
      <c r="JB64" s="0"/>
      <c r="JC64" s="0"/>
      <c r="JD64" s="0"/>
      <c r="JE64" s="0"/>
      <c r="JF64" s="0"/>
      <c r="JG64" s="0"/>
      <c r="JH64" s="0"/>
      <c r="JI64" s="0"/>
      <c r="JJ64" s="0"/>
      <c r="JK64" s="0"/>
      <c r="JL64" s="0"/>
      <c r="JM64" s="0"/>
      <c r="JN64" s="0"/>
      <c r="JO64" s="0"/>
      <c r="JP64" s="0"/>
      <c r="JQ64" s="0"/>
      <c r="JR64" s="0"/>
      <c r="JS64" s="0"/>
      <c r="JT64" s="0"/>
      <c r="JU64" s="0"/>
      <c r="JV64" s="0"/>
      <c r="JW64" s="0"/>
      <c r="JX64" s="0"/>
      <c r="JY64" s="0"/>
      <c r="JZ64" s="0"/>
      <c r="KA64" s="0"/>
      <c r="KB64" s="0"/>
      <c r="KC64" s="0"/>
      <c r="KD64" s="0"/>
      <c r="KE64" s="0"/>
      <c r="KF64" s="0"/>
      <c r="KG64" s="0"/>
      <c r="KH64" s="0"/>
      <c r="KI64" s="0"/>
      <c r="KJ64" s="0"/>
      <c r="KK64" s="0"/>
      <c r="KL64" s="0"/>
      <c r="KM64" s="0"/>
      <c r="KN64" s="0"/>
      <c r="KO64" s="0"/>
      <c r="KP64" s="0"/>
      <c r="KQ64" s="0"/>
      <c r="KR64" s="0"/>
      <c r="KS64" s="0"/>
      <c r="KT64" s="0"/>
      <c r="KU64" s="0"/>
      <c r="KV64" s="0"/>
      <c r="KW64" s="0"/>
      <c r="KX64" s="0"/>
      <c r="KY64" s="0"/>
      <c r="KZ64" s="0"/>
      <c r="LA64" s="0"/>
      <c r="LB64" s="0"/>
      <c r="LC64" s="0"/>
      <c r="LD64" s="0"/>
      <c r="LE64" s="0"/>
      <c r="LF64" s="0"/>
      <c r="LG64" s="0"/>
      <c r="LH64" s="0"/>
      <c r="LI64" s="0"/>
      <c r="LJ64" s="0"/>
      <c r="LK64" s="0"/>
      <c r="LL64" s="0"/>
      <c r="LM64" s="0"/>
      <c r="LN64" s="0"/>
      <c r="LO64" s="0"/>
      <c r="LP64" s="0"/>
      <c r="LQ64" s="0"/>
      <c r="LR64" s="0"/>
      <c r="LS64" s="0"/>
      <c r="LT64" s="0"/>
      <c r="LU64" s="0"/>
      <c r="LV64" s="0"/>
      <c r="LW64" s="0"/>
      <c r="LX64" s="0"/>
      <c r="LY64" s="0"/>
      <c r="LZ64" s="0"/>
      <c r="MA64" s="0"/>
      <c r="MB64" s="0"/>
      <c r="MC64" s="0"/>
      <c r="MD64" s="0"/>
      <c r="ME64" s="0"/>
      <c r="MF64" s="0"/>
      <c r="MG64" s="0"/>
      <c r="MH64" s="0"/>
      <c r="MI64" s="0"/>
      <c r="MJ64" s="0"/>
      <c r="MK64" s="0"/>
      <c r="ML64" s="0"/>
      <c r="MM64" s="0"/>
      <c r="MN64" s="0"/>
      <c r="MO64" s="0"/>
      <c r="MP64" s="0"/>
      <c r="MQ64" s="0"/>
      <c r="MR64" s="0"/>
      <c r="MS64" s="0"/>
      <c r="MT64" s="0"/>
      <c r="MU64" s="0"/>
      <c r="MV64" s="0"/>
      <c r="MW64" s="0"/>
      <c r="MX64" s="0"/>
      <c r="MY64" s="0"/>
      <c r="MZ64" s="0"/>
      <c r="NA64" s="0"/>
      <c r="NB64" s="0"/>
      <c r="NC64" s="0"/>
      <c r="ND64" s="0"/>
      <c r="NE64" s="0"/>
      <c r="NF64" s="0"/>
      <c r="NG64" s="0"/>
      <c r="NH64" s="0"/>
      <c r="NI64" s="0"/>
      <c r="NJ64" s="0"/>
      <c r="NK64" s="0"/>
      <c r="NL64" s="0"/>
      <c r="NM64" s="0"/>
      <c r="NN64" s="0"/>
      <c r="NO64" s="0"/>
      <c r="NP64" s="0"/>
      <c r="NQ64" s="0"/>
      <c r="NR64" s="0"/>
      <c r="NS64" s="0"/>
      <c r="NT64" s="0"/>
      <c r="NU64" s="0"/>
      <c r="NV64" s="0"/>
      <c r="NW64" s="0"/>
      <c r="NX64" s="0"/>
      <c r="NY64" s="0"/>
      <c r="NZ64" s="0"/>
      <c r="OA64" s="0"/>
      <c r="OB64" s="0"/>
      <c r="OC64" s="0"/>
      <c r="OD64" s="0"/>
      <c r="OE64" s="0"/>
      <c r="OF64" s="0"/>
      <c r="OG64" s="0"/>
      <c r="OH64" s="0"/>
      <c r="OI64" s="0"/>
      <c r="OJ64" s="0"/>
      <c r="OK64" s="0"/>
      <c r="OL64" s="0"/>
      <c r="OM64" s="0"/>
      <c r="ON64" s="0"/>
      <c r="OO64" s="0"/>
      <c r="OP64" s="0"/>
      <c r="OQ64" s="0"/>
      <c r="OR64" s="0"/>
      <c r="OS64" s="0"/>
      <c r="OT64" s="0"/>
      <c r="OU64" s="0"/>
      <c r="OV64" s="0"/>
      <c r="OW64" s="0"/>
      <c r="OX64" s="0"/>
      <c r="OY64" s="0"/>
      <c r="OZ64" s="0"/>
      <c r="PA64" s="0"/>
      <c r="PB64" s="0"/>
      <c r="PC64" s="0"/>
      <c r="PD64" s="0"/>
      <c r="PE64" s="0"/>
      <c r="PF64" s="0"/>
      <c r="PG64" s="0"/>
      <c r="PH64" s="0"/>
      <c r="PI64" s="0"/>
      <c r="PJ64" s="0"/>
      <c r="PK64" s="0"/>
      <c r="PL64" s="0"/>
      <c r="PM64" s="0"/>
      <c r="PN64" s="0"/>
      <c r="PO64" s="0"/>
      <c r="PP64" s="0"/>
      <c r="PQ64" s="0"/>
      <c r="PR64" s="0"/>
      <c r="PS64" s="0"/>
      <c r="PT64" s="0"/>
      <c r="PU64" s="0"/>
      <c r="PV64" s="0"/>
      <c r="PW64" s="0"/>
      <c r="PX64" s="0"/>
      <c r="PY64" s="0"/>
      <c r="PZ64" s="0"/>
      <c r="QA64" s="0"/>
      <c r="QB64" s="0"/>
      <c r="QC64" s="0"/>
      <c r="QD64" s="0"/>
      <c r="QE64" s="0"/>
      <c r="QF64" s="0"/>
      <c r="QG64" s="0"/>
      <c r="QH64" s="0"/>
      <c r="QI64" s="0"/>
      <c r="QJ64" s="0"/>
      <c r="QK64" s="0"/>
      <c r="QL64" s="0"/>
      <c r="QM64" s="0"/>
      <c r="QN64" s="0"/>
      <c r="QO64" s="0"/>
      <c r="QP64" s="0"/>
      <c r="QQ64" s="0"/>
      <c r="QR64" s="0"/>
      <c r="QS64" s="0"/>
      <c r="QT64" s="0"/>
      <c r="QU64" s="0"/>
      <c r="QV64" s="0"/>
      <c r="QW64" s="0"/>
      <c r="QX64" s="0"/>
      <c r="QY64" s="0"/>
      <c r="QZ64" s="0"/>
      <c r="RA64" s="0"/>
      <c r="RB64" s="0"/>
      <c r="RC64" s="0"/>
      <c r="RD64" s="0"/>
      <c r="RE64" s="0"/>
      <c r="RF64" s="0"/>
      <c r="RG64" s="0"/>
      <c r="RH64" s="0"/>
      <c r="RI64" s="0"/>
      <c r="RJ64" s="0"/>
      <c r="RK64" s="0"/>
      <c r="RL64" s="0"/>
      <c r="RM64" s="0"/>
      <c r="RN64" s="0"/>
      <c r="RO64" s="0"/>
      <c r="RP64" s="0"/>
      <c r="RQ64" s="0"/>
      <c r="RR64" s="0"/>
      <c r="RS64" s="0"/>
      <c r="RT64" s="0"/>
      <c r="RU64" s="0"/>
      <c r="RV64" s="0"/>
      <c r="RW64" s="0"/>
      <c r="RX64" s="0"/>
      <c r="RY64" s="0"/>
      <c r="RZ64" s="0"/>
      <c r="SA64" s="0"/>
      <c r="SB64" s="0"/>
      <c r="SC64" s="0"/>
      <c r="SD64" s="0"/>
      <c r="SE64" s="0"/>
      <c r="SF64" s="0"/>
      <c r="SG64" s="0"/>
      <c r="SH64" s="0"/>
      <c r="SI64" s="0"/>
      <c r="SJ64" s="0"/>
      <c r="SK64" s="0"/>
      <c r="SL64" s="0"/>
      <c r="SM64" s="0"/>
      <c r="SN64" s="0"/>
      <c r="SO64" s="0"/>
      <c r="SP64" s="0"/>
      <c r="SQ64" s="0"/>
      <c r="SR64" s="0"/>
      <c r="SS64" s="0"/>
      <c r="ST64" s="0"/>
      <c r="SU64" s="0"/>
      <c r="SV64" s="0"/>
      <c r="SW64" s="0"/>
      <c r="SX64" s="0"/>
      <c r="SY64" s="0"/>
      <c r="SZ64" s="0"/>
      <c r="TA64" s="0"/>
      <c r="TB64" s="0"/>
      <c r="TC64" s="0"/>
      <c r="TD64" s="0"/>
      <c r="TE64" s="0"/>
      <c r="TF64" s="0"/>
      <c r="TG64" s="0"/>
      <c r="TH64" s="0"/>
      <c r="TI64" s="0"/>
      <c r="TJ64" s="0"/>
      <c r="TK64" s="0"/>
      <c r="TL64" s="0"/>
      <c r="TM64" s="0"/>
      <c r="TN64" s="0"/>
      <c r="TO64" s="0"/>
      <c r="TP64" s="0"/>
      <c r="TQ64" s="0"/>
      <c r="TR64" s="0"/>
      <c r="TS64" s="0"/>
      <c r="TT64" s="0"/>
      <c r="TU64" s="0"/>
      <c r="TV64" s="0"/>
      <c r="TW64" s="0"/>
      <c r="TX64" s="0"/>
      <c r="TY64" s="0"/>
      <c r="TZ64" s="0"/>
      <c r="UA64" s="0"/>
      <c r="UB64" s="0"/>
      <c r="UC64" s="0"/>
      <c r="UD64" s="0"/>
      <c r="UE64" s="0"/>
      <c r="UF64" s="0"/>
      <c r="UG64" s="0"/>
      <c r="UH64" s="0"/>
      <c r="UI64" s="0"/>
      <c r="UJ64" s="0"/>
      <c r="UK64" s="0"/>
      <c r="UL64" s="0"/>
      <c r="UM64" s="0"/>
      <c r="UN64" s="0"/>
      <c r="UO64" s="0"/>
      <c r="UP64" s="0"/>
      <c r="UQ64" s="0"/>
      <c r="UR64" s="0"/>
      <c r="US64" s="0"/>
      <c r="UT64" s="0"/>
      <c r="UU64" s="0"/>
      <c r="UV64" s="0"/>
      <c r="UW64" s="0"/>
      <c r="UX64" s="0"/>
      <c r="UY64" s="0"/>
      <c r="UZ64" s="0"/>
      <c r="VA64" s="0"/>
      <c r="VB64" s="0"/>
      <c r="VC64" s="0"/>
      <c r="VD64" s="0"/>
      <c r="VE64" s="0"/>
      <c r="VF64" s="0"/>
      <c r="VG64" s="0"/>
      <c r="VH64" s="0"/>
      <c r="VI64" s="0"/>
      <c r="VJ64" s="0"/>
      <c r="VK64" s="0"/>
      <c r="VL64" s="0"/>
      <c r="VM64" s="0"/>
      <c r="VN64" s="0"/>
      <c r="VO64" s="0"/>
      <c r="VP64" s="0"/>
      <c r="VQ64" s="0"/>
      <c r="VR64" s="0"/>
      <c r="VS64" s="0"/>
      <c r="VT64" s="0"/>
      <c r="VU64" s="0"/>
      <c r="VV64" s="0"/>
      <c r="VW64" s="0"/>
      <c r="VX64" s="0"/>
      <c r="VY64" s="0"/>
      <c r="VZ64" s="0"/>
      <c r="WA64" s="0"/>
      <c r="WB64" s="0"/>
      <c r="WC64" s="0"/>
      <c r="WD64" s="0"/>
      <c r="WE64" s="0"/>
      <c r="WF64" s="0"/>
      <c r="WG64" s="0"/>
      <c r="WH64" s="0"/>
      <c r="WI64" s="0"/>
      <c r="WJ64" s="0"/>
      <c r="WK64" s="0"/>
      <c r="WL64" s="0"/>
      <c r="WM64" s="0"/>
      <c r="WN64" s="0"/>
      <c r="WO64" s="0"/>
      <c r="WP64" s="0"/>
      <c r="WQ64" s="0"/>
      <c r="WR64" s="0"/>
      <c r="WS64" s="0"/>
      <c r="WT64" s="0"/>
      <c r="WU64" s="0"/>
      <c r="WV64" s="0"/>
      <c r="WW64" s="0"/>
      <c r="WX64" s="0"/>
      <c r="WY64" s="0"/>
      <c r="WZ64" s="0"/>
      <c r="XA64" s="0"/>
      <c r="XB64" s="0"/>
      <c r="XC64" s="0"/>
      <c r="XD64" s="0"/>
      <c r="XE64" s="0"/>
      <c r="XF64" s="0"/>
      <c r="XG64" s="0"/>
      <c r="XH64" s="0"/>
      <c r="XI64" s="0"/>
      <c r="XJ64" s="0"/>
      <c r="XK64" s="0"/>
      <c r="XL64" s="0"/>
      <c r="XM64" s="0"/>
      <c r="XN64" s="0"/>
      <c r="XO64" s="0"/>
      <c r="XP64" s="0"/>
      <c r="XQ64" s="0"/>
      <c r="XR64" s="0"/>
      <c r="XS64" s="0"/>
      <c r="XT64" s="0"/>
      <c r="XU64" s="0"/>
      <c r="XV64" s="0"/>
      <c r="XW64" s="0"/>
      <c r="XX64" s="0"/>
      <c r="XY64" s="0"/>
      <c r="XZ64" s="0"/>
      <c r="YA64" s="0"/>
      <c r="YB64" s="0"/>
      <c r="YC64" s="0"/>
      <c r="YD64" s="0"/>
      <c r="YE64" s="0"/>
      <c r="YF64" s="0"/>
      <c r="YG64" s="0"/>
      <c r="YH64" s="0"/>
      <c r="YI64" s="0"/>
      <c r="YJ64" s="0"/>
      <c r="YK64" s="0"/>
      <c r="YL64" s="0"/>
      <c r="YM64" s="0"/>
      <c r="YN64" s="0"/>
      <c r="YO64" s="0"/>
      <c r="YP64" s="0"/>
      <c r="YQ64" s="0"/>
      <c r="YR64" s="0"/>
      <c r="YS64" s="0"/>
      <c r="YT64" s="0"/>
      <c r="YU64" s="0"/>
      <c r="YV64" s="0"/>
      <c r="YW64" s="0"/>
      <c r="YX64" s="0"/>
      <c r="YY64" s="0"/>
      <c r="YZ64" s="0"/>
      <c r="ZA64" s="0"/>
      <c r="ZB64" s="0"/>
      <c r="ZC64" s="0"/>
      <c r="ZD64" s="0"/>
      <c r="ZE64" s="0"/>
      <c r="ZF64" s="0"/>
      <c r="ZG64" s="0"/>
      <c r="ZH64" s="0"/>
      <c r="ZI64" s="0"/>
      <c r="ZJ64" s="0"/>
      <c r="ZK64" s="0"/>
      <c r="ZL64" s="0"/>
      <c r="ZM64" s="0"/>
      <c r="ZN64" s="0"/>
      <c r="ZO64" s="0"/>
      <c r="ZP64" s="0"/>
      <c r="ZQ64" s="0"/>
      <c r="ZR64" s="0"/>
      <c r="ZS64" s="0"/>
      <c r="ZT64" s="0"/>
      <c r="ZU64" s="0"/>
      <c r="ZV64" s="0"/>
      <c r="ZW64" s="0"/>
      <c r="ZX64" s="0"/>
      <c r="ZY64" s="0"/>
      <c r="ZZ64" s="0"/>
      <c r="AAA64" s="0"/>
      <c r="AAB64" s="0"/>
      <c r="AAC64" s="0"/>
      <c r="AAD64" s="0"/>
      <c r="AAE64" s="0"/>
      <c r="AAF64" s="0"/>
      <c r="AAG64" s="0"/>
      <c r="AAH64" s="0"/>
      <c r="AAI64" s="0"/>
      <c r="AAJ64" s="0"/>
      <c r="AAK64" s="0"/>
      <c r="AAL64" s="0"/>
      <c r="AAM64" s="0"/>
      <c r="AAN64" s="0"/>
      <c r="AAO64" s="0"/>
      <c r="AAP64" s="0"/>
      <c r="AAQ64" s="0"/>
      <c r="AAR64" s="0"/>
      <c r="AAS64" s="0"/>
      <c r="AAT64" s="0"/>
      <c r="AAU64" s="0"/>
      <c r="AAV64" s="0"/>
      <c r="AAW64" s="0"/>
      <c r="AAX64" s="0"/>
      <c r="AAY64" s="0"/>
      <c r="AAZ64" s="0"/>
      <c r="ABA64" s="0"/>
      <c r="ABB64" s="0"/>
      <c r="ABC64" s="0"/>
      <c r="ABD64" s="0"/>
      <c r="ABE64" s="0"/>
      <c r="ABF64" s="0"/>
      <c r="ABG64" s="0"/>
      <c r="ABH64" s="0"/>
      <c r="ABI64" s="0"/>
      <c r="ABJ64" s="0"/>
      <c r="ABK64" s="0"/>
      <c r="ABL64" s="0"/>
      <c r="ABM64" s="0"/>
      <c r="ABN64" s="0"/>
      <c r="ABO64" s="0"/>
      <c r="ABP64" s="0"/>
      <c r="ABQ64" s="0"/>
      <c r="ABR64" s="0"/>
      <c r="ABS64" s="0"/>
      <c r="ABT64" s="0"/>
      <c r="ABU64" s="0"/>
      <c r="ABV64" s="0"/>
      <c r="ABW64" s="0"/>
      <c r="ABX64" s="0"/>
      <c r="ABY64" s="0"/>
      <c r="ABZ64" s="0"/>
      <c r="ACA64" s="0"/>
      <c r="ACB64" s="0"/>
      <c r="ACC64" s="0"/>
      <c r="ACD64" s="0"/>
      <c r="ACE64" s="0"/>
      <c r="ACF64" s="0"/>
      <c r="ACG64" s="0"/>
      <c r="ACH64" s="0"/>
      <c r="ACI64" s="0"/>
      <c r="ACJ64" s="0"/>
      <c r="ACK64" s="0"/>
      <c r="ACL64" s="0"/>
      <c r="ACM64" s="0"/>
      <c r="ACN64" s="0"/>
      <c r="ACO64" s="0"/>
      <c r="ACP64" s="0"/>
      <c r="ACQ64" s="0"/>
      <c r="ACR64" s="0"/>
      <c r="ACS64" s="0"/>
      <c r="ACT64" s="0"/>
      <c r="ACU64" s="0"/>
      <c r="ACV64" s="0"/>
      <c r="ACW64" s="0"/>
      <c r="ACX64" s="0"/>
      <c r="ACY64" s="0"/>
      <c r="ACZ64" s="0"/>
      <c r="ADA64" s="0"/>
      <c r="ADB64" s="0"/>
      <c r="ADC64" s="0"/>
      <c r="ADD64" s="0"/>
      <c r="ADE64" s="0"/>
      <c r="ADF64" s="0"/>
      <c r="ADG64" s="0"/>
      <c r="ADH64" s="0"/>
      <c r="ADI64" s="0"/>
      <c r="ADJ64" s="0"/>
      <c r="ADK64" s="0"/>
      <c r="ADL64" s="0"/>
      <c r="ADM64" s="0"/>
      <c r="ADN64" s="0"/>
      <c r="ADO64" s="0"/>
      <c r="ADP64" s="0"/>
      <c r="ADQ64" s="0"/>
      <c r="ADR64" s="0"/>
      <c r="ADS64" s="0"/>
      <c r="ADT64" s="0"/>
      <c r="ADU64" s="0"/>
      <c r="ADV64" s="0"/>
      <c r="ADW64" s="0"/>
      <c r="ADX64" s="0"/>
      <c r="ADY64" s="0"/>
      <c r="ADZ64" s="0"/>
      <c r="AEA64" s="0"/>
      <c r="AEB64" s="0"/>
      <c r="AEC64" s="0"/>
      <c r="AED64" s="0"/>
      <c r="AEE64" s="0"/>
      <c r="AEF64" s="0"/>
      <c r="AEG64" s="0"/>
      <c r="AEH64" s="0"/>
      <c r="AEI64" s="0"/>
      <c r="AEJ64" s="0"/>
      <c r="AEK64" s="0"/>
      <c r="AEL64" s="0"/>
      <c r="AEM64" s="0"/>
      <c r="AEN64" s="0"/>
      <c r="AEO64" s="0"/>
      <c r="AEP64" s="0"/>
      <c r="AEQ64" s="0"/>
      <c r="AER64" s="0"/>
      <c r="AES64" s="0"/>
      <c r="AET64" s="0"/>
      <c r="AEU64" s="0"/>
      <c r="AEV64" s="0"/>
      <c r="AEW64" s="0"/>
      <c r="AEX64" s="0"/>
      <c r="AEY64" s="0"/>
      <c r="AEZ64" s="0"/>
      <c r="AFA64" s="0"/>
      <c r="AFB64" s="0"/>
      <c r="AFC64" s="0"/>
      <c r="AFD64" s="0"/>
      <c r="AFE64" s="0"/>
      <c r="AFF64" s="0"/>
      <c r="AFG64" s="0"/>
      <c r="AFH64" s="0"/>
      <c r="AFI64" s="0"/>
      <c r="AFJ64" s="0"/>
      <c r="AFK64" s="0"/>
      <c r="AFL64" s="0"/>
      <c r="AFM64" s="0"/>
      <c r="AFN64" s="0"/>
      <c r="AFO64" s="0"/>
      <c r="AFP64" s="0"/>
      <c r="AFQ64" s="0"/>
      <c r="AFR64" s="0"/>
      <c r="AFS64" s="0"/>
      <c r="AFT64" s="0"/>
      <c r="AFU64" s="0"/>
      <c r="AFV64" s="0"/>
      <c r="AFW64" s="0"/>
      <c r="AFX64" s="0"/>
      <c r="AFY64" s="0"/>
      <c r="AFZ64" s="0"/>
      <c r="AGA64" s="0"/>
      <c r="AGB64" s="0"/>
      <c r="AGC64" s="0"/>
      <c r="AGD64" s="0"/>
      <c r="AGE64" s="0"/>
      <c r="AGF64" s="0"/>
      <c r="AGG64" s="0"/>
      <c r="AGH64" s="0"/>
      <c r="AGI64" s="0"/>
      <c r="AGJ64" s="0"/>
      <c r="AGK64" s="0"/>
      <c r="AGL64" s="0"/>
      <c r="AGM64" s="0"/>
      <c r="AGN64" s="0"/>
      <c r="AGO64" s="0"/>
      <c r="AGP64" s="0"/>
      <c r="AGQ64" s="0"/>
      <c r="AGR64" s="0"/>
      <c r="AGS64" s="0"/>
      <c r="AGT64" s="0"/>
      <c r="AGU64" s="0"/>
      <c r="AGV64" s="0"/>
      <c r="AGW64" s="0"/>
      <c r="AGX64" s="0"/>
      <c r="AGY64" s="0"/>
      <c r="AGZ64" s="0"/>
      <c r="AHA64" s="0"/>
      <c r="AHB64" s="0"/>
      <c r="AHC64" s="0"/>
      <c r="AHD64" s="0"/>
      <c r="AHE64" s="0"/>
      <c r="AHF64" s="0"/>
      <c r="AHG64" s="0"/>
      <c r="AHH64" s="0"/>
      <c r="AHI64" s="0"/>
      <c r="AHJ64" s="0"/>
      <c r="AHK64" s="0"/>
      <c r="AHL64" s="0"/>
      <c r="AHM64" s="0"/>
      <c r="AHN64" s="0"/>
      <c r="AHO64" s="0"/>
      <c r="AHP64" s="0"/>
      <c r="AHQ64" s="0"/>
      <c r="AHR64" s="0"/>
      <c r="AHS64" s="0"/>
      <c r="AHT64" s="0"/>
      <c r="AHU64" s="0"/>
      <c r="AHV64" s="0"/>
      <c r="AHW64" s="0"/>
      <c r="AHX64" s="0"/>
      <c r="AHY64" s="0"/>
      <c r="AHZ64" s="0"/>
      <c r="AIA64" s="0"/>
      <c r="AIB64" s="0"/>
      <c r="AIC64" s="0"/>
      <c r="AID64" s="0"/>
      <c r="AIE64" s="0"/>
      <c r="AIF64" s="0"/>
      <c r="AIG64" s="0"/>
      <c r="AIH64" s="0"/>
      <c r="AII64" s="0"/>
      <c r="AIJ64" s="0"/>
      <c r="AIK64" s="0"/>
      <c r="AIL64" s="0"/>
      <c r="AIM64" s="0"/>
      <c r="AIN64" s="0"/>
      <c r="AIO64" s="0"/>
      <c r="AIP64" s="0"/>
      <c r="AIQ64" s="0"/>
      <c r="AIR64" s="0"/>
      <c r="AIS64" s="0"/>
      <c r="AIT64" s="0"/>
      <c r="AIU64" s="0"/>
      <c r="AIV64" s="0"/>
      <c r="AIW64" s="0"/>
      <c r="AIX64" s="0"/>
      <c r="AIY64" s="0"/>
      <c r="AIZ64" s="0"/>
      <c r="AJA64" s="0"/>
      <c r="AJB64" s="0"/>
      <c r="AJC64" s="0"/>
      <c r="AJD64" s="0"/>
      <c r="AJE64" s="0"/>
      <c r="AJF64" s="0"/>
      <c r="AJG64" s="0"/>
      <c r="AJH64" s="0"/>
      <c r="AJI64" s="0"/>
      <c r="AJJ64" s="0"/>
      <c r="AJK64" s="0"/>
      <c r="AJL64" s="0"/>
      <c r="AJM64" s="0"/>
      <c r="AJN64" s="0"/>
      <c r="AJO64" s="0"/>
      <c r="AJP64" s="0"/>
      <c r="AJQ64" s="0"/>
      <c r="AJR64" s="0"/>
      <c r="AJS64" s="0"/>
      <c r="AJT64" s="0"/>
      <c r="AJU64" s="0"/>
      <c r="AJV64" s="0"/>
      <c r="AJW64" s="0"/>
      <c r="AJX64" s="0"/>
      <c r="AJY64" s="0"/>
      <c r="AJZ64" s="0"/>
      <c r="AKA64" s="0"/>
      <c r="AKB64" s="0"/>
      <c r="AKC64" s="0"/>
      <c r="AKD64" s="0"/>
      <c r="AKE64" s="0"/>
      <c r="AKF64" s="0"/>
      <c r="AKG64" s="0"/>
      <c r="AKH64" s="0"/>
      <c r="AKI64" s="0"/>
      <c r="AKJ64" s="0"/>
      <c r="AKK64" s="0"/>
      <c r="AKL64" s="0"/>
      <c r="AKM64" s="0"/>
      <c r="AKN64" s="0"/>
      <c r="AKO64" s="0"/>
      <c r="AKP64" s="0"/>
      <c r="AKQ64" s="0"/>
      <c r="AKR64" s="0"/>
      <c r="AKS64" s="0"/>
      <c r="AKT64" s="0"/>
      <c r="AKU64" s="0"/>
      <c r="AKV64" s="0"/>
      <c r="AKW64" s="0"/>
      <c r="AKX64" s="0"/>
      <c r="AKY64" s="0"/>
      <c r="AKZ64" s="0"/>
      <c r="ALA64" s="0"/>
      <c r="ALB64" s="0"/>
      <c r="ALC64" s="0"/>
      <c r="ALD64" s="0"/>
      <c r="ALE64" s="0"/>
      <c r="ALF64" s="0"/>
      <c r="ALG64" s="0"/>
      <c r="ALH64" s="0"/>
      <c r="ALI64" s="0"/>
      <c r="ALJ64" s="0"/>
      <c r="ALK64" s="0"/>
      <c r="ALL64" s="0"/>
      <c r="ALM64" s="0"/>
      <c r="ALN64" s="0"/>
      <c r="ALO64" s="0"/>
      <c r="ALP64" s="0"/>
      <c r="ALQ64" s="0"/>
      <c r="ALR64" s="0"/>
      <c r="ALS64" s="0"/>
      <c r="ALT64" s="0"/>
      <c r="ALU64" s="0"/>
      <c r="ALV64" s="0"/>
      <c r="ALW64" s="0"/>
      <c r="ALX64" s="0"/>
      <c r="ALY64" s="0"/>
      <c r="ALZ64" s="0"/>
      <c r="AMA64" s="0"/>
      <c r="AMB64" s="0"/>
      <c r="AMC64" s="0"/>
      <c r="AMD64" s="0"/>
      <c r="AME64" s="0"/>
      <c r="AMF64" s="0"/>
      <c r="AMG64" s="0"/>
      <c r="AMH64" s="0"/>
      <c r="AMI64" s="0"/>
      <c r="AMJ64" s="0"/>
    </row>
    <row r="65" customFormat="false" ht="15.75" hidden="false" customHeight="true" outlineLevel="0" collapsed="false">
      <c r="A65" s="0"/>
      <c r="B65" s="9"/>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98"/>
      <c r="AF65" s="98"/>
      <c r="AG65" s="11"/>
      <c r="AH65" s="12"/>
      <c r="AI65" s="0"/>
      <c r="AJ65" s="0"/>
      <c r="AK65" s="115" t="s">
        <v>83</v>
      </c>
      <c r="AL65" s="115"/>
      <c r="AM65" s="115"/>
      <c r="AN65" s="115"/>
      <c r="AO65" s="115"/>
      <c r="AP65" s="115"/>
      <c r="AQ65" s="115"/>
      <c r="AR65" s="116"/>
      <c r="AS65" s="0"/>
      <c r="AT65" s="0"/>
      <c r="AU65" s="0"/>
      <c r="AV65" s="0"/>
      <c r="AW65" s="0"/>
      <c r="AX65" s="0"/>
      <c r="AY65" s="0"/>
      <c r="AZ65" s="0"/>
      <c r="BA65" s="0"/>
      <c r="BB65" s="0"/>
      <c r="BC65" s="0"/>
      <c r="BD65" s="0"/>
      <c r="BE65" s="0"/>
      <c r="BF65" s="0"/>
      <c r="BG65" s="0"/>
      <c r="BH65" s="0"/>
      <c r="BI65" s="0"/>
      <c r="BJ65" s="0"/>
      <c r="BK65" s="0"/>
      <c r="BL65" s="0"/>
      <c r="BM65" s="0"/>
      <c r="BN65" s="0"/>
      <c r="BO65" s="0"/>
      <c r="BP65" s="0"/>
      <c r="BQ65" s="0"/>
      <c r="BR65" s="0"/>
      <c r="BS65" s="0"/>
      <c r="BT65" s="0"/>
      <c r="BU65" s="0"/>
      <c r="BV65" s="0"/>
      <c r="BW65" s="0"/>
      <c r="BX65" s="0"/>
      <c r="BY65" s="0"/>
      <c r="BZ65" s="0"/>
      <c r="CA65" s="0"/>
      <c r="CB65" s="0"/>
      <c r="CC65" s="0"/>
      <c r="CD65" s="0"/>
      <c r="CE65" s="0"/>
      <c r="CF65" s="0"/>
      <c r="CG65" s="0"/>
      <c r="CH65" s="0"/>
      <c r="CI65" s="0"/>
      <c r="CJ65" s="0"/>
      <c r="CK65" s="0"/>
      <c r="CL65" s="0"/>
      <c r="CM65" s="0"/>
      <c r="CN65" s="0"/>
      <c r="CO65" s="0"/>
      <c r="CP65" s="0"/>
      <c r="CQ65" s="0"/>
      <c r="CR65" s="0"/>
      <c r="CS65" s="0"/>
      <c r="CT65" s="0"/>
      <c r="CU65" s="0"/>
      <c r="CV65" s="0"/>
      <c r="CW65" s="0"/>
      <c r="CX65" s="0"/>
      <c r="CY65" s="0"/>
      <c r="CZ65" s="0"/>
      <c r="DA65" s="0"/>
      <c r="DB65" s="0"/>
      <c r="DC65" s="0"/>
      <c r="DD65" s="0"/>
      <c r="DE65" s="0"/>
      <c r="DF65" s="0"/>
      <c r="DG65" s="0"/>
      <c r="DH65" s="0"/>
      <c r="DI65" s="0"/>
      <c r="DJ65" s="0"/>
      <c r="DK65" s="0"/>
      <c r="DL65" s="0"/>
      <c r="DM65" s="0"/>
      <c r="DN65" s="0"/>
      <c r="DO65" s="0"/>
      <c r="DP65" s="0"/>
      <c r="DQ65" s="0"/>
      <c r="DR65" s="0"/>
      <c r="DS65" s="0"/>
      <c r="DT65" s="0"/>
      <c r="DU65" s="0"/>
      <c r="DV65" s="0"/>
      <c r="DW65" s="0"/>
      <c r="DX65" s="0"/>
      <c r="DY65" s="0"/>
      <c r="DZ65" s="0"/>
      <c r="EA65" s="0"/>
      <c r="EB65" s="0"/>
      <c r="EC65" s="0"/>
      <c r="ED65" s="0"/>
      <c r="EE65" s="0"/>
      <c r="EF65" s="0"/>
      <c r="EG65" s="0"/>
      <c r="EH65" s="0"/>
      <c r="EI65" s="0"/>
      <c r="EJ65" s="0"/>
      <c r="EK65" s="0"/>
      <c r="EL65" s="0"/>
      <c r="EM65" s="0"/>
      <c r="EN65" s="0"/>
      <c r="EO65" s="0"/>
      <c r="EP65" s="0"/>
      <c r="EQ65" s="0"/>
      <c r="ER65" s="0"/>
      <c r="ES65" s="0"/>
      <c r="ET65" s="0"/>
      <c r="EU65" s="0"/>
      <c r="EV65" s="0"/>
      <c r="EW65" s="0"/>
      <c r="EX65" s="0"/>
      <c r="EY65" s="0"/>
      <c r="EZ65" s="0"/>
      <c r="FA65" s="0"/>
      <c r="FB65" s="0"/>
      <c r="FC65" s="0"/>
      <c r="FD65" s="0"/>
      <c r="FE65" s="0"/>
      <c r="FF65" s="0"/>
      <c r="FG65" s="0"/>
      <c r="FH65" s="0"/>
      <c r="FI65" s="0"/>
      <c r="FJ65" s="0"/>
      <c r="FK65" s="0"/>
      <c r="FL65" s="0"/>
      <c r="FM65" s="0"/>
      <c r="FN65" s="0"/>
      <c r="FO65" s="0"/>
      <c r="FP65" s="0"/>
      <c r="FQ65" s="0"/>
      <c r="FR65" s="0"/>
      <c r="FS65" s="0"/>
      <c r="FT65" s="0"/>
      <c r="FU65" s="0"/>
      <c r="FV65" s="0"/>
      <c r="FW65" s="0"/>
      <c r="FX65" s="0"/>
      <c r="FY65" s="0"/>
      <c r="FZ65" s="0"/>
      <c r="GA65" s="0"/>
      <c r="GB65" s="0"/>
      <c r="GC65" s="0"/>
      <c r="GD65" s="0"/>
      <c r="GE65" s="0"/>
      <c r="GF65" s="0"/>
      <c r="GG65" s="0"/>
      <c r="GH65" s="0"/>
      <c r="GI65" s="0"/>
      <c r="GJ65" s="0"/>
      <c r="GK65" s="0"/>
      <c r="GL65" s="0"/>
      <c r="GM65" s="0"/>
      <c r="GN65" s="0"/>
      <c r="GO65" s="0"/>
      <c r="GP65" s="0"/>
      <c r="GQ65" s="0"/>
      <c r="GR65" s="0"/>
      <c r="GS65" s="0"/>
      <c r="GT65" s="0"/>
      <c r="GU65" s="0"/>
      <c r="GV65" s="0"/>
      <c r="GW65" s="0"/>
      <c r="GX65" s="0"/>
      <c r="GY65" s="0"/>
      <c r="GZ65" s="0"/>
      <c r="HA65" s="0"/>
      <c r="HB65" s="0"/>
      <c r="HC65" s="0"/>
      <c r="HD65" s="0"/>
      <c r="HE65" s="0"/>
      <c r="HF65" s="0"/>
      <c r="HG65" s="0"/>
      <c r="HH65" s="0"/>
      <c r="HI65" s="0"/>
      <c r="HJ65" s="0"/>
      <c r="HK65" s="0"/>
      <c r="HL65" s="0"/>
      <c r="HM65" s="0"/>
      <c r="HN65" s="0"/>
      <c r="HO65" s="0"/>
      <c r="HP65" s="0"/>
      <c r="HQ65" s="0"/>
      <c r="HR65" s="0"/>
      <c r="HS65" s="0"/>
      <c r="HT65" s="0"/>
      <c r="HU65" s="0"/>
      <c r="HV65" s="0"/>
      <c r="HW65" s="0"/>
      <c r="HX65" s="0"/>
      <c r="HY65" s="0"/>
      <c r="HZ65" s="0"/>
      <c r="IA65" s="0"/>
      <c r="IB65" s="0"/>
      <c r="IC65" s="0"/>
      <c r="ID65" s="0"/>
      <c r="IE65" s="0"/>
      <c r="IF65" s="0"/>
      <c r="IG65" s="0"/>
      <c r="IH65" s="0"/>
      <c r="II65" s="0"/>
      <c r="IJ65" s="0"/>
      <c r="IK65" s="0"/>
      <c r="IL65" s="0"/>
      <c r="IM65" s="0"/>
      <c r="IN65" s="0"/>
      <c r="IO65" s="0"/>
      <c r="IP65" s="0"/>
      <c r="IQ65" s="0"/>
      <c r="IR65" s="0"/>
      <c r="IS65" s="0"/>
      <c r="IT65" s="0"/>
      <c r="IU65" s="0"/>
      <c r="IV65" s="0"/>
      <c r="IW65" s="0"/>
      <c r="IX65" s="0"/>
      <c r="IY65" s="0"/>
      <c r="IZ65" s="0"/>
      <c r="JA65" s="0"/>
      <c r="JB65" s="0"/>
      <c r="JC65" s="0"/>
      <c r="JD65" s="0"/>
      <c r="JE65" s="0"/>
      <c r="JF65" s="0"/>
      <c r="JG65" s="0"/>
      <c r="JH65" s="0"/>
      <c r="JI65" s="0"/>
      <c r="JJ65" s="0"/>
      <c r="JK65" s="0"/>
      <c r="JL65" s="0"/>
      <c r="JM65" s="0"/>
      <c r="JN65" s="0"/>
      <c r="JO65" s="0"/>
      <c r="JP65" s="0"/>
      <c r="JQ65" s="0"/>
      <c r="JR65" s="0"/>
      <c r="JS65" s="0"/>
      <c r="JT65" s="0"/>
      <c r="JU65" s="0"/>
      <c r="JV65" s="0"/>
      <c r="JW65" s="0"/>
      <c r="JX65" s="0"/>
      <c r="JY65" s="0"/>
      <c r="JZ65" s="0"/>
      <c r="KA65" s="0"/>
      <c r="KB65" s="0"/>
      <c r="KC65" s="0"/>
      <c r="KD65" s="0"/>
      <c r="KE65" s="0"/>
      <c r="KF65" s="0"/>
      <c r="KG65" s="0"/>
      <c r="KH65" s="0"/>
      <c r="KI65" s="0"/>
      <c r="KJ65" s="0"/>
      <c r="KK65" s="0"/>
      <c r="KL65" s="0"/>
      <c r="KM65" s="0"/>
      <c r="KN65" s="0"/>
      <c r="KO65" s="0"/>
      <c r="KP65" s="0"/>
      <c r="KQ65" s="0"/>
      <c r="KR65" s="0"/>
      <c r="KS65" s="0"/>
      <c r="KT65" s="0"/>
      <c r="KU65" s="0"/>
      <c r="KV65" s="0"/>
      <c r="KW65" s="0"/>
      <c r="KX65" s="0"/>
      <c r="KY65" s="0"/>
      <c r="KZ65" s="0"/>
      <c r="LA65" s="0"/>
      <c r="LB65" s="0"/>
      <c r="LC65" s="0"/>
      <c r="LD65" s="0"/>
      <c r="LE65" s="0"/>
      <c r="LF65" s="0"/>
      <c r="LG65" s="0"/>
      <c r="LH65" s="0"/>
      <c r="LI65" s="0"/>
      <c r="LJ65" s="0"/>
      <c r="LK65" s="0"/>
      <c r="LL65" s="0"/>
      <c r="LM65" s="0"/>
      <c r="LN65" s="0"/>
      <c r="LO65" s="0"/>
      <c r="LP65" s="0"/>
      <c r="LQ65" s="0"/>
      <c r="LR65" s="0"/>
      <c r="LS65" s="0"/>
      <c r="LT65" s="0"/>
      <c r="LU65" s="0"/>
      <c r="LV65" s="0"/>
      <c r="LW65" s="0"/>
      <c r="LX65" s="0"/>
      <c r="LY65" s="0"/>
      <c r="LZ65" s="0"/>
      <c r="MA65" s="0"/>
      <c r="MB65" s="0"/>
      <c r="MC65" s="0"/>
      <c r="MD65" s="0"/>
      <c r="ME65" s="0"/>
      <c r="MF65" s="0"/>
      <c r="MG65" s="0"/>
      <c r="MH65" s="0"/>
      <c r="MI65" s="0"/>
      <c r="MJ65" s="0"/>
      <c r="MK65" s="0"/>
      <c r="ML65" s="0"/>
      <c r="MM65" s="0"/>
      <c r="MN65" s="0"/>
      <c r="MO65" s="0"/>
      <c r="MP65" s="0"/>
      <c r="MQ65" s="0"/>
      <c r="MR65" s="0"/>
      <c r="MS65" s="0"/>
      <c r="MT65" s="0"/>
      <c r="MU65" s="0"/>
      <c r="MV65" s="0"/>
      <c r="MW65" s="0"/>
      <c r="MX65" s="0"/>
      <c r="MY65" s="0"/>
      <c r="MZ65" s="0"/>
      <c r="NA65" s="0"/>
      <c r="NB65" s="0"/>
      <c r="NC65" s="0"/>
      <c r="ND65" s="0"/>
      <c r="NE65" s="0"/>
      <c r="NF65" s="0"/>
      <c r="NG65" s="0"/>
      <c r="NH65" s="0"/>
      <c r="NI65" s="0"/>
      <c r="NJ65" s="0"/>
      <c r="NK65" s="0"/>
      <c r="NL65" s="0"/>
      <c r="NM65" s="0"/>
      <c r="NN65" s="0"/>
      <c r="NO65" s="0"/>
      <c r="NP65" s="0"/>
      <c r="NQ65" s="0"/>
      <c r="NR65" s="0"/>
      <c r="NS65" s="0"/>
      <c r="NT65" s="0"/>
      <c r="NU65" s="0"/>
      <c r="NV65" s="0"/>
      <c r="NW65" s="0"/>
      <c r="NX65" s="0"/>
      <c r="NY65" s="0"/>
      <c r="NZ65" s="0"/>
      <c r="OA65" s="0"/>
      <c r="OB65" s="0"/>
      <c r="OC65" s="0"/>
      <c r="OD65" s="0"/>
      <c r="OE65" s="0"/>
      <c r="OF65" s="0"/>
      <c r="OG65" s="0"/>
      <c r="OH65" s="0"/>
      <c r="OI65" s="0"/>
      <c r="OJ65" s="0"/>
      <c r="OK65" s="0"/>
      <c r="OL65" s="0"/>
      <c r="OM65" s="0"/>
      <c r="ON65" s="0"/>
      <c r="OO65" s="0"/>
      <c r="OP65" s="0"/>
      <c r="OQ65" s="0"/>
      <c r="OR65" s="0"/>
      <c r="OS65" s="0"/>
      <c r="OT65" s="0"/>
      <c r="OU65" s="0"/>
      <c r="OV65" s="0"/>
      <c r="OW65" s="0"/>
      <c r="OX65" s="0"/>
      <c r="OY65" s="0"/>
      <c r="OZ65" s="0"/>
      <c r="PA65" s="0"/>
      <c r="PB65" s="0"/>
      <c r="PC65" s="0"/>
      <c r="PD65" s="0"/>
      <c r="PE65" s="0"/>
      <c r="PF65" s="0"/>
      <c r="PG65" s="0"/>
      <c r="PH65" s="0"/>
      <c r="PI65" s="0"/>
      <c r="PJ65" s="0"/>
      <c r="PK65" s="0"/>
      <c r="PL65" s="0"/>
      <c r="PM65" s="0"/>
      <c r="PN65" s="0"/>
      <c r="PO65" s="0"/>
      <c r="PP65" s="0"/>
      <c r="PQ65" s="0"/>
      <c r="PR65" s="0"/>
      <c r="PS65" s="0"/>
      <c r="PT65" s="0"/>
      <c r="PU65" s="0"/>
      <c r="PV65" s="0"/>
      <c r="PW65" s="0"/>
      <c r="PX65" s="0"/>
      <c r="PY65" s="0"/>
      <c r="PZ65" s="0"/>
      <c r="QA65" s="0"/>
      <c r="QB65" s="0"/>
      <c r="QC65" s="0"/>
      <c r="QD65" s="0"/>
      <c r="QE65" s="0"/>
      <c r="QF65" s="0"/>
      <c r="QG65" s="0"/>
      <c r="QH65" s="0"/>
      <c r="QI65" s="0"/>
      <c r="QJ65" s="0"/>
      <c r="QK65" s="0"/>
      <c r="QL65" s="0"/>
      <c r="QM65" s="0"/>
      <c r="QN65" s="0"/>
      <c r="QO65" s="0"/>
      <c r="QP65" s="0"/>
      <c r="QQ65" s="0"/>
      <c r="QR65" s="0"/>
      <c r="QS65" s="0"/>
      <c r="QT65" s="0"/>
      <c r="QU65" s="0"/>
      <c r="QV65" s="0"/>
      <c r="QW65" s="0"/>
      <c r="QX65" s="0"/>
      <c r="QY65" s="0"/>
      <c r="QZ65" s="0"/>
      <c r="RA65" s="0"/>
      <c r="RB65" s="0"/>
      <c r="RC65" s="0"/>
      <c r="RD65" s="0"/>
      <c r="RE65" s="0"/>
      <c r="RF65" s="0"/>
      <c r="RG65" s="0"/>
      <c r="RH65" s="0"/>
      <c r="RI65" s="0"/>
      <c r="RJ65" s="0"/>
      <c r="RK65" s="0"/>
      <c r="RL65" s="0"/>
      <c r="RM65" s="0"/>
      <c r="RN65" s="0"/>
      <c r="RO65" s="0"/>
      <c r="RP65" s="0"/>
      <c r="RQ65" s="0"/>
      <c r="RR65" s="0"/>
      <c r="RS65" s="0"/>
      <c r="RT65" s="0"/>
      <c r="RU65" s="0"/>
      <c r="RV65" s="0"/>
      <c r="RW65" s="0"/>
      <c r="RX65" s="0"/>
      <c r="RY65" s="0"/>
      <c r="RZ65" s="0"/>
      <c r="SA65" s="0"/>
      <c r="SB65" s="0"/>
      <c r="SC65" s="0"/>
      <c r="SD65" s="0"/>
      <c r="SE65" s="0"/>
      <c r="SF65" s="0"/>
      <c r="SG65" s="0"/>
      <c r="SH65" s="0"/>
      <c r="SI65" s="0"/>
      <c r="SJ65" s="0"/>
      <c r="SK65" s="0"/>
      <c r="SL65" s="0"/>
      <c r="SM65" s="0"/>
      <c r="SN65" s="0"/>
      <c r="SO65" s="0"/>
      <c r="SP65" s="0"/>
      <c r="SQ65" s="0"/>
      <c r="SR65" s="0"/>
      <c r="SS65" s="0"/>
      <c r="ST65" s="0"/>
      <c r="SU65" s="0"/>
      <c r="SV65" s="0"/>
      <c r="SW65" s="0"/>
      <c r="SX65" s="0"/>
      <c r="SY65" s="0"/>
      <c r="SZ65" s="0"/>
      <c r="TA65" s="0"/>
      <c r="TB65" s="0"/>
      <c r="TC65" s="0"/>
      <c r="TD65" s="0"/>
      <c r="TE65" s="0"/>
      <c r="TF65" s="0"/>
      <c r="TG65" s="0"/>
      <c r="TH65" s="0"/>
      <c r="TI65" s="0"/>
      <c r="TJ65" s="0"/>
      <c r="TK65" s="0"/>
      <c r="TL65" s="0"/>
      <c r="TM65" s="0"/>
      <c r="TN65" s="0"/>
      <c r="TO65" s="0"/>
      <c r="TP65" s="0"/>
      <c r="TQ65" s="0"/>
      <c r="TR65" s="0"/>
      <c r="TS65" s="0"/>
      <c r="TT65" s="0"/>
      <c r="TU65" s="0"/>
      <c r="TV65" s="0"/>
      <c r="TW65" s="0"/>
      <c r="TX65" s="0"/>
      <c r="TY65" s="0"/>
      <c r="TZ65" s="0"/>
      <c r="UA65" s="0"/>
      <c r="UB65" s="0"/>
      <c r="UC65" s="0"/>
      <c r="UD65" s="0"/>
      <c r="UE65" s="0"/>
      <c r="UF65" s="0"/>
      <c r="UG65" s="0"/>
      <c r="UH65" s="0"/>
      <c r="UI65" s="0"/>
      <c r="UJ65" s="0"/>
      <c r="UK65" s="0"/>
      <c r="UL65" s="0"/>
      <c r="UM65" s="0"/>
      <c r="UN65" s="0"/>
      <c r="UO65" s="0"/>
      <c r="UP65" s="0"/>
      <c r="UQ65" s="0"/>
      <c r="UR65" s="0"/>
      <c r="US65" s="0"/>
      <c r="UT65" s="0"/>
      <c r="UU65" s="0"/>
      <c r="UV65" s="0"/>
      <c r="UW65" s="0"/>
      <c r="UX65" s="0"/>
      <c r="UY65" s="0"/>
      <c r="UZ65" s="0"/>
      <c r="VA65" s="0"/>
      <c r="VB65" s="0"/>
      <c r="VC65" s="0"/>
      <c r="VD65" s="0"/>
      <c r="VE65" s="0"/>
      <c r="VF65" s="0"/>
      <c r="VG65" s="0"/>
      <c r="VH65" s="0"/>
      <c r="VI65" s="0"/>
      <c r="VJ65" s="0"/>
      <c r="VK65" s="0"/>
      <c r="VL65" s="0"/>
      <c r="VM65" s="0"/>
      <c r="VN65" s="0"/>
      <c r="VO65" s="0"/>
      <c r="VP65" s="0"/>
      <c r="VQ65" s="0"/>
      <c r="VR65" s="0"/>
      <c r="VS65" s="0"/>
      <c r="VT65" s="0"/>
      <c r="VU65" s="0"/>
      <c r="VV65" s="0"/>
      <c r="VW65" s="0"/>
      <c r="VX65" s="0"/>
      <c r="VY65" s="0"/>
      <c r="VZ65" s="0"/>
      <c r="WA65" s="0"/>
      <c r="WB65" s="0"/>
      <c r="WC65" s="0"/>
      <c r="WD65" s="0"/>
      <c r="WE65" s="0"/>
      <c r="WF65" s="0"/>
      <c r="WG65" s="0"/>
      <c r="WH65" s="0"/>
      <c r="WI65" s="0"/>
      <c r="WJ65" s="0"/>
      <c r="WK65" s="0"/>
      <c r="WL65" s="0"/>
      <c r="WM65" s="0"/>
      <c r="WN65" s="0"/>
      <c r="WO65" s="0"/>
      <c r="WP65" s="0"/>
      <c r="WQ65" s="0"/>
      <c r="WR65" s="0"/>
      <c r="WS65" s="0"/>
      <c r="WT65" s="0"/>
      <c r="WU65" s="0"/>
      <c r="WV65" s="0"/>
      <c r="WW65" s="0"/>
      <c r="WX65" s="0"/>
      <c r="WY65" s="0"/>
      <c r="WZ65" s="0"/>
      <c r="XA65" s="0"/>
      <c r="XB65" s="0"/>
      <c r="XC65" s="0"/>
      <c r="XD65" s="0"/>
      <c r="XE65" s="0"/>
      <c r="XF65" s="0"/>
      <c r="XG65" s="0"/>
      <c r="XH65" s="0"/>
      <c r="XI65" s="0"/>
      <c r="XJ65" s="0"/>
      <c r="XK65" s="0"/>
      <c r="XL65" s="0"/>
      <c r="XM65" s="0"/>
      <c r="XN65" s="0"/>
      <c r="XO65" s="0"/>
      <c r="XP65" s="0"/>
      <c r="XQ65" s="0"/>
      <c r="XR65" s="0"/>
      <c r="XS65" s="0"/>
      <c r="XT65" s="0"/>
      <c r="XU65" s="0"/>
      <c r="XV65" s="0"/>
      <c r="XW65" s="0"/>
      <c r="XX65" s="0"/>
      <c r="XY65" s="0"/>
      <c r="XZ65" s="0"/>
      <c r="YA65" s="0"/>
      <c r="YB65" s="0"/>
      <c r="YC65" s="0"/>
      <c r="YD65" s="0"/>
      <c r="YE65" s="0"/>
      <c r="YF65" s="0"/>
      <c r="YG65" s="0"/>
      <c r="YH65" s="0"/>
      <c r="YI65" s="0"/>
      <c r="YJ65" s="0"/>
      <c r="YK65" s="0"/>
      <c r="YL65" s="0"/>
      <c r="YM65" s="0"/>
      <c r="YN65" s="0"/>
      <c r="YO65" s="0"/>
      <c r="YP65" s="0"/>
      <c r="YQ65" s="0"/>
      <c r="YR65" s="0"/>
      <c r="YS65" s="0"/>
      <c r="YT65" s="0"/>
      <c r="YU65" s="0"/>
      <c r="YV65" s="0"/>
      <c r="YW65" s="0"/>
      <c r="YX65" s="0"/>
      <c r="YY65" s="0"/>
      <c r="YZ65" s="0"/>
      <c r="ZA65" s="0"/>
      <c r="ZB65" s="0"/>
      <c r="ZC65" s="0"/>
      <c r="ZD65" s="0"/>
      <c r="ZE65" s="0"/>
      <c r="ZF65" s="0"/>
      <c r="ZG65" s="0"/>
      <c r="ZH65" s="0"/>
      <c r="ZI65" s="0"/>
      <c r="ZJ65" s="0"/>
      <c r="ZK65" s="0"/>
      <c r="ZL65" s="0"/>
      <c r="ZM65" s="0"/>
      <c r="ZN65" s="0"/>
      <c r="ZO65" s="0"/>
      <c r="ZP65" s="0"/>
      <c r="ZQ65" s="0"/>
      <c r="ZR65" s="0"/>
      <c r="ZS65" s="0"/>
      <c r="ZT65" s="0"/>
      <c r="ZU65" s="0"/>
      <c r="ZV65" s="0"/>
      <c r="ZW65" s="0"/>
      <c r="ZX65" s="0"/>
      <c r="ZY65" s="0"/>
      <c r="ZZ65" s="0"/>
      <c r="AAA65" s="0"/>
      <c r="AAB65" s="0"/>
      <c r="AAC65" s="0"/>
      <c r="AAD65" s="0"/>
      <c r="AAE65" s="0"/>
      <c r="AAF65" s="0"/>
      <c r="AAG65" s="0"/>
      <c r="AAH65" s="0"/>
      <c r="AAI65" s="0"/>
      <c r="AAJ65" s="0"/>
      <c r="AAK65" s="0"/>
      <c r="AAL65" s="0"/>
      <c r="AAM65" s="0"/>
      <c r="AAN65" s="0"/>
      <c r="AAO65" s="0"/>
      <c r="AAP65" s="0"/>
      <c r="AAQ65" s="0"/>
      <c r="AAR65" s="0"/>
      <c r="AAS65" s="0"/>
      <c r="AAT65" s="0"/>
      <c r="AAU65" s="0"/>
      <c r="AAV65" s="0"/>
      <c r="AAW65" s="0"/>
      <c r="AAX65" s="0"/>
      <c r="AAY65" s="0"/>
      <c r="AAZ65" s="0"/>
      <c r="ABA65" s="0"/>
      <c r="ABB65" s="0"/>
      <c r="ABC65" s="0"/>
      <c r="ABD65" s="0"/>
      <c r="ABE65" s="0"/>
      <c r="ABF65" s="0"/>
      <c r="ABG65" s="0"/>
      <c r="ABH65" s="0"/>
      <c r="ABI65" s="0"/>
      <c r="ABJ65" s="0"/>
      <c r="ABK65" s="0"/>
      <c r="ABL65" s="0"/>
      <c r="ABM65" s="0"/>
      <c r="ABN65" s="0"/>
      <c r="ABO65" s="0"/>
      <c r="ABP65" s="0"/>
      <c r="ABQ65" s="0"/>
      <c r="ABR65" s="0"/>
      <c r="ABS65" s="0"/>
      <c r="ABT65" s="0"/>
      <c r="ABU65" s="0"/>
      <c r="ABV65" s="0"/>
      <c r="ABW65" s="0"/>
      <c r="ABX65" s="0"/>
      <c r="ABY65" s="0"/>
      <c r="ABZ65" s="0"/>
      <c r="ACA65" s="0"/>
      <c r="ACB65" s="0"/>
      <c r="ACC65" s="0"/>
      <c r="ACD65" s="0"/>
      <c r="ACE65" s="0"/>
      <c r="ACF65" s="0"/>
      <c r="ACG65" s="0"/>
      <c r="ACH65" s="0"/>
      <c r="ACI65" s="0"/>
      <c r="ACJ65" s="0"/>
      <c r="ACK65" s="0"/>
      <c r="ACL65" s="0"/>
      <c r="ACM65" s="0"/>
      <c r="ACN65" s="0"/>
      <c r="ACO65" s="0"/>
      <c r="ACP65" s="0"/>
      <c r="ACQ65" s="0"/>
      <c r="ACR65" s="0"/>
      <c r="ACS65" s="0"/>
      <c r="ACT65" s="0"/>
      <c r="ACU65" s="0"/>
      <c r="ACV65" s="0"/>
      <c r="ACW65" s="0"/>
      <c r="ACX65" s="0"/>
      <c r="ACY65" s="0"/>
      <c r="ACZ65" s="0"/>
      <c r="ADA65" s="0"/>
      <c r="ADB65" s="0"/>
      <c r="ADC65" s="0"/>
      <c r="ADD65" s="0"/>
      <c r="ADE65" s="0"/>
      <c r="ADF65" s="0"/>
      <c r="ADG65" s="0"/>
      <c r="ADH65" s="0"/>
      <c r="ADI65" s="0"/>
      <c r="ADJ65" s="0"/>
      <c r="ADK65" s="0"/>
      <c r="ADL65" s="0"/>
      <c r="ADM65" s="0"/>
      <c r="ADN65" s="0"/>
      <c r="ADO65" s="0"/>
      <c r="ADP65" s="0"/>
      <c r="ADQ65" s="0"/>
      <c r="ADR65" s="0"/>
      <c r="ADS65" s="0"/>
      <c r="ADT65" s="0"/>
      <c r="ADU65" s="0"/>
      <c r="ADV65" s="0"/>
      <c r="ADW65" s="0"/>
      <c r="ADX65" s="0"/>
      <c r="ADY65" s="0"/>
      <c r="ADZ65" s="0"/>
      <c r="AEA65" s="0"/>
      <c r="AEB65" s="0"/>
      <c r="AEC65" s="0"/>
      <c r="AED65" s="0"/>
      <c r="AEE65" s="0"/>
      <c r="AEF65" s="0"/>
      <c r="AEG65" s="0"/>
      <c r="AEH65" s="0"/>
      <c r="AEI65" s="0"/>
      <c r="AEJ65" s="0"/>
      <c r="AEK65" s="0"/>
      <c r="AEL65" s="0"/>
      <c r="AEM65" s="0"/>
      <c r="AEN65" s="0"/>
      <c r="AEO65" s="0"/>
      <c r="AEP65" s="0"/>
      <c r="AEQ65" s="0"/>
      <c r="AER65" s="0"/>
      <c r="AES65" s="0"/>
      <c r="AET65" s="0"/>
      <c r="AEU65" s="0"/>
      <c r="AEV65" s="0"/>
      <c r="AEW65" s="0"/>
      <c r="AEX65" s="0"/>
      <c r="AEY65" s="0"/>
      <c r="AEZ65" s="0"/>
      <c r="AFA65" s="0"/>
      <c r="AFB65" s="0"/>
      <c r="AFC65" s="0"/>
      <c r="AFD65" s="0"/>
      <c r="AFE65" s="0"/>
      <c r="AFF65" s="0"/>
      <c r="AFG65" s="0"/>
      <c r="AFH65" s="0"/>
      <c r="AFI65" s="0"/>
      <c r="AFJ65" s="0"/>
      <c r="AFK65" s="0"/>
      <c r="AFL65" s="0"/>
      <c r="AFM65" s="0"/>
      <c r="AFN65" s="0"/>
      <c r="AFO65" s="0"/>
      <c r="AFP65" s="0"/>
      <c r="AFQ65" s="0"/>
      <c r="AFR65" s="0"/>
      <c r="AFS65" s="0"/>
      <c r="AFT65" s="0"/>
      <c r="AFU65" s="0"/>
      <c r="AFV65" s="0"/>
      <c r="AFW65" s="0"/>
      <c r="AFX65" s="0"/>
      <c r="AFY65" s="0"/>
      <c r="AFZ65" s="0"/>
      <c r="AGA65" s="0"/>
      <c r="AGB65" s="0"/>
      <c r="AGC65" s="0"/>
      <c r="AGD65" s="0"/>
      <c r="AGE65" s="0"/>
      <c r="AGF65" s="0"/>
      <c r="AGG65" s="0"/>
      <c r="AGH65" s="0"/>
      <c r="AGI65" s="0"/>
      <c r="AGJ65" s="0"/>
      <c r="AGK65" s="0"/>
      <c r="AGL65" s="0"/>
      <c r="AGM65" s="0"/>
      <c r="AGN65" s="0"/>
      <c r="AGO65" s="0"/>
      <c r="AGP65" s="0"/>
      <c r="AGQ65" s="0"/>
      <c r="AGR65" s="0"/>
      <c r="AGS65" s="0"/>
      <c r="AGT65" s="0"/>
      <c r="AGU65" s="0"/>
      <c r="AGV65" s="0"/>
      <c r="AGW65" s="0"/>
      <c r="AGX65" s="0"/>
      <c r="AGY65" s="0"/>
      <c r="AGZ65" s="0"/>
      <c r="AHA65" s="0"/>
      <c r="AHB65" s="0"/>
      <c r="AHC65" s="0"/>
      <c r="AHD65" s="0"/>
      <c r="AHE65" s="0"/>
      <c r="AHF65" s="0"/>
      <c r="AHG65" s="0"/>
      <c r="AHH65" s="0"/>
      <c r="AHI65" s="0"/>
      <c r="AHJ65" s="0"/>
      <c r="AHK65" s="0"/>
      <c r="AHL65" s="0"/>
      <c r="AHM65" s="0"/>
      <c r="AHN65" s="0"/>
      <c r="AHO65" s="0"/>
      <c r="AHP65" s="0"/>
      <c r="AHQ65" s="0"/>
      <c r="AHR65" s="0"/>
      <c r="AHS65" s="0"/>
      <c r="AHT65" s="0"/>
      <c r="AHU65" s="0"/>
      <c r="AHV65" s="0"/>
      <c r="AHW65" s="0"/>
      <c r="AHX65" s="0"/>
      <c r="AHY65" s="0"/>
      <c r="AHZ65" s="0"/>
      <c r="AIA65" s="0"/>
      <c r="AIB65" s="0"/>
      <c r="AIC65" s="0"/>
      <c r="AID65" s="0"/>
      <c r="AIE65" s="0"/>
      <c r="AIF65" s="0"/>
      <c r="AIG65" s="0"/>
      <c r="AIH65" s="0"/>
      <c r="AII65" s="0"/>
      <c r="AIJ65" s="0"/>
      <c r="AIK65" s="0"/>
      <c r="AIL65" s="0"/>
      <c r="AIM65" s="0"/>
      <c r="AIN65" s="0"/>
      <c r="AIO65" s="0"/>
      <c r="AIP65" s="0"/>
      <c r="AIQ65" s="0"/>
      <c r="AIR65" s="0"/>
      <c r="AIS65" s="0"/>
      <c r="AIT65" s="0"/>
      <c r="AIU65" s="0"/>
      <c r="AIV65" s="0"/>
      <c r="AIW65" s="0"/>
      <c r="AIX65" s="0"/>
      <c r="AIY65" s="0"/>
      <c r="AIZ65" s="0"/>
      <c r="AJA65" s="0"/>
      <c r="AJB65" s="0"/>
      <c r="AJC65" s="0"/>
      <c r="AJD65" s="0"/>
      <c r="AJE65" s="0"/>
      <c r="AJF65" s="0"/>
      <c r="AJG65" s="0"/>
      <c r="AJH65" s="0"/>
      <c r="AJI65" s="0"/>
      <c r="AJJ65" s="0"/>
      <c r="AJK65" s="0"/>
      <c r="AJL65" s="0"/>
      <c r="AJM65" s="0"/>
      <c r="AJN65" s="0"/>
      <c r="AJO65" s="0"/>
      <c r="AJP65" s="0"/>
      <c r="AJQ65" s="0"/>
      <c r="AJR65" s="0"/>
      <c r="AJS65" s="0"/>
      <c r="AJT65" s="0"/>
      <c r="AJU65" s="0"/>
      <c r="AJV65" s="0"/>
      <c r="AJW65" s="0"/>
      <c r="AJX65" s="0"/>
      <c r="AJY65" s="0"/>
      <c r="AJZ65" s="0"/>
      <c r="AKA65" s="0"/>
      <c r="AKB65" s="0"/>
      <c r="AKC65" s="0"/>
      <c r="AKD65" s="0"/>
      <c r="AKE65" s="0"/>
      <c r="AKF65" s="0"/>
      <c r="AKG65" s="0"/>
      <c r="AKH65" s="0"/>
      <c r="AKI65" s="0"/>
      <c r="AKJ65" s="0"/>
      <c r="AKK65" s="0"/>
      <c r="AKL65" s="0"/>
      <c r="AKM65" s="0"/>
      <c r="AKN65" s="0"/>
      <c r="AKO65" s="0"/>
      <c r="AKP65" s="0"/>
      <c r="AKQ65" s="0"/>
      <c r="AKR65" s="0"/>
      <c r="AKS65" s="0"/>
      <c r="AKT65" s="0"/>
      <c r="AKU65" s="0"/>
      <c r="AKV65" s="0"/>
      <c r="AKW65" s="0"/>
      <c r="AKX65" s="0"/>
      <c r="AKY65" s="0"/>
      <c r="AKZ65" s="0"/>
      <c r="ALA65" s="0"/>
      <c r="ALB65" s="0"/>
      <c r="ALC65" s="0"/>
      <c r="ALD65" s="0"/>
      <c r="ALE65" s="0"/>
      <c r="ALF65" s="0"/>
      <c r="ALG65" s="0"/>
      <c r="ALH65" s="0"/>
      <c r="ALI65" s="0"/>
      <c r="ALJ65" s="0"/>
      <c r="ALK65" s="0"/>
      <c r="ALL65" s="0"/>
      <c r="ALM65" s="0"/>
      <c r="ALN65" s="0"/>
      <c r="ALO65" s="0"/>
      <c r="ALP65" s="0"/>
      <c r="ALQ65" s="0"/>
      <c r="ALR65" s="0"/>
      <c r="ALS65" s="0"/>
      <c r="ALT65" s="0"/>
      <c r="ALU65" s="0"/>
      <c r="ALV65" s="0"/>
      <c r="ALW65" s="0"/>
      <c r="ALX65" s="0"/>
      <c r="ALY65" s="0"/>
      <c r="ALZ65" s="0"/>
      <c r="AMA65" s="0"/>
      <c r="AMB65" s="0"/>
      <c r="AMC65" s="0"/>
      <c r="AMD65" s="0"/>
      <c r="AME65" s="0"/>
      <c r="AMF65" s="0"/>
      <c r="AMG65" s="0"/>
      <c r="AMH65" s="0"/>
      <c r="AMI65" s="0"/>
      <c r="AMJ65" s="0"/>
    </row>
    <row r="66" customFormat="false" ht="15.75" hidden="false" customHeight="true" outlineLevel="0" collapsed="false">
      <c r="A66" s="0"/>
      <c r="B66" s="9"/>
      <c r="C66" s="117" t="s">
        <v>84</v>
      </c>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05" t="str">
        <f aca="false">IF(AND(AE59="",AE60="",AE61="",AE62="",AE63="",AE64="",AE65=""),"",SUM(AE59:AF65))</f>
        <v/>
      </c>
      <c r="AF66" s="105"/>
      <c r="AG66" s="11"/>
      <c r="AH66" s="12"/>
      <c r="AI66" s="0"/>
      <c r="AJ66" s="0"/>
      <c r="AK66" s="115" t="s">
        <v>85</v>
      </c>
      <c r="AL66" s="115"/>
      <c r="AM66" s="115"/>
      <c r="AN66" s="115"/>
      <c r="AO66" s="115"/>
      <c r="AP66" s="115"/>
      <c r="AQ66" s="115"/>
      <c r="AR66" s="116"/>
      <c r="AS66" s="0"/>
      <c r="AT66" s="0"/>
      <c r="AU66" s="0"/>
      <c r="AV66" s="0"/>
      <c r="AW66" s="0"/>
      <c r="AX66" s="0"/>
      <c r="AY66" s="0"/>
      <c r="AZ66" s="0"/>
      <c r="BA66" s="0"/>
      <c r="BB66" s="0"/>
      <c r="BC66" s="0"/>
      <c r="BD66" s="0"/>
      <c r="BE66" s="0"/>
      <c r="BF66" s="0"/>
      <c r="BG66" s="0"/>
      <c r="BH66" s="0"/>
      <c r="BI66" s="0"/>
      <c r="BJ66" s="0"/>
      <c r="BK66" s="0"/>
      <c r="BL66" s="0"/>
      <c r="BM66" s="0"/>
      <c r="BN66" s="0"/>
      <c r="BO66" s="0"/>
      <c r="BP66" s="0"/>
      <c r="BQ66" s="0"/>
      <c r="BR66" s="0"/>
      <c r="BS66" s="0"/>
      <c r="BT66" s="0"/>
      <c r="BU66" s="0"/>
      <c r="BV66" s="0"/>
      <c r="BW66" s="0"/>
      <c r="BX66" s="0"/>
      <c r="BY66" s="0"/>
      <c r="BZ66" s="0"/>
      <c r="CA66" s="0"/>
      <c r="CB66" s="0"/>
      <c r="CC66" s="0"/>
      <c r="CD66" s="0"/>
      <c r="CE66" s="0"/>
      <c r="CF66" s="0"/>
      <c r="CG66" s="0"/>
      <c r="CH66" s="0"/>
      <c r="CI66" s="0"/>
      <c r="CJ66" s="0"/>
      <c r="CK66" s="0"/>
      <c r="CL66" s="0"/>
      <c r="CM66" s="0"/>
      <c r="CN66" s="0"/>
      <c r="CO66" s="0"/>
      <c r="CP66" s="0"/>
      <c r="CQ66" s="0"/>
      <c r="CR66" s="0"/>
      <c r="CS66" s="0"/>
      <c r="CT66" s="0"/>
      <c r="CU66" s="0"/>
      <c r="CV66" s="0"/>
      <c r="CW66" s="0"/>
      <c r="CX66" s="0"/>
      <c r="CY66" s="0"/>
      <c r="CZ66" s="0"/>
      <c r="DA66" s="0"/>
      <c r="DB66" s="0"/>
      <c r="DC66" s="0"/>
      <c r="DD66" s="0"/>
      <c r="DE66" s="0"/>
      <c r="DF66" s="0"/>
      <c r="DG66" s="0"/>
      <c r="DH66" s="0"/>
      <c r="DI66" s="0"/>
      <c r="DJ66" s="0"/>
      <c r="DK66" s="0"/>
      <c r="DL66" s="0"/>
      <c r="DM66" s="0"/>
      <c r="DN66" s="0"/>
      <c r="DO66" s="0"/>
      <c r="DP66" s="0"/>
      <c r="DQ66" s="0"/>
      <c r="DR66" s="0"/>
      <c r="DS66" s="0"/>
      <c r="DT66" s="0"/>
      <c r="DU66" s="0"/>
      <c r="DV66" s="0"/>
      <c r="DW66" s="0"/>
      <c r="DX66" s="0"/>
      <c r="DY66" s="0"/>
      <c r="DZ66" s="0"/>
      <c r="EA66" s="0"/>
      <c r="EB66" s="0"/>
      <c r="EC66" s="0"/>
      <c r="ED66" s="0"/>
      <c r="EE66" s="0"/>
      <c r="EF66" s="0"/>
      <c r="EG66" s="0"/>
      <c r="EH66" s="0"/>
      <c r="EI66" s="0"/>
      <c r="EJ66" s="0"/>
      <c r="EK66" s="0"/>
      <c r="EL66" s="0"/>
      <c r="EM66" s="0"/>
      <c r="EN66" s="0"/>
      <c r="EO66" s="0"/>
      <c r="EP66" s="0"/>
      <c r="EQ66" s="0"/>
      <c r="ER66" s="0"/>
      <c r="ES66" s="0"/>
      <c r="ET66" s="0"/>
      <c r="EU66" s="0"/>
      <c r="EV66" s="0"/>
      <c r="EW66" s="0"/>
      <c r="EX66" s="0"/>
      <c r="EY66" s="0"/>
      <c r="EZ66" s="0"/>
      <c r="FA66" s="0"/>
      <c r="FB66" s="0"/>
      <c r="FC66" s="0"/>
      <c r="FD66" s="0"/>
      <c r="FE66" s="0"/>
      <c r="FF66" s="0"/>
      <c r="FG66" s="0"/>
      <c r="FH66" s="0"/>
      <c r="FI66" s="0"/>
      <c r="FJ66" s="0"/>
      <c r="FK66" s="0"/>
      <c r="FL66" s="0"/>
      <c r="FM66" s="0"/>
      <c r="FN66" s="0"/>
      <c r="FO66" s="0"/>
      <c r="FP66" s="0"/>
      <c r="FQ66" s="0"/>
      <c r="FR66" s="0"/>
      <c r="FS66" s="0"/>
      <c r="FT66" s="0"/>
      <c r="FU66" s="0"/>
      <c r="FV66" s="0"/>
      <c r="FW66" s="0"/>
      <c r="FX66" s="0"/>
      <c r="FY66" s="0"/>
      <c r="FZ66" s="0"/>
      <c r="GA66" s="0"/>
      <c r="GB66" s="0"/>
      <c r="GC66" s="0"/>
      <c r="GD66" s="0"/>
      <c r="GE66" s="0"/>
      <c r="GF66" s="0"/>
      <c r="GG66" s="0"/>
      <c r="GH66" s="0"/>
      <c r="GI66" s="0"/>
      <c r="GJ66" s="0"/>
      <c r="GK66" s="0"/>
      <c r="GL66" s="0"/>
      <c r="GM66" s="0"/>
      <c r="GN66" s="0"/>
      <c r="GO66" s="0"/>
      <c r="GP66" s="0"/>
      <c r="GQ66" s="0"/>
      <c r="GR66" s="0"/>
      <c r="GS66" s="0"/>
      <c r="GT66" s="0"/>
      <c r="GU66" s="0"/>
      <c r="GV66" s="0"/>
      <c r="GW66" s="0"/>
      <c r="GX66" s="0"/>
      <c r="GY66" s="0"/>
      <c r="GZ66" s="0"/>
      <c r="HA66" s="0"/>
      <c r="HB66" s="0"/>
      <c r="HC66" s="0"/>
      <c r="HD66" s="0"/>
      <c r="HE66" s="0"/>
      <c r="HF66" s="0"/>
      <c r="HG66" s="0"/>
      <c r="HH66" s="0"/>
      <c r="HI66" s="0"/>
      <c r="HJ66" s="0"/>
      <c r="HK66" s="0"/>
      <c r="HL66" s="0"/>
      <c r="HM66" s="0"/>
      <c r="HN66" s="0"/>
      <c r="HO66" s="0"/>
      <c r="HP66" s="0"/>
      <c r="HQ66" s="0"/>
      <c r="HR66" s="0"/>
      <c r="HS66" s="0"/>
      <c r="HT66" s="0"/>
      <c r="HU66" s="0"/>
      <c r="HV66" s="0"/>
      <c r="HW66" s="0"/>
      <c r="HX66" s="0"/>
      <c r="HY66" s="0"/>
      <c r="HZ66" s="0"/>
      <c r="IA66" s="0"/>
      <c r="IB66" s="0"/>
      <c r="IC66" s="0"/>
      <c r="ID66" s="0"/>
      <c r="IE66" s="0"/>
      <c r="IF66" s="0"/>
      <c r="IG66" s="0"/>
      <c r="IH66" s="0"/>
      <c r="II66" s="0"/>
      <c r="IJ66" s="0"/>
      <c r="IK66" s="0"/>
      <c r="IL66" s="0"/>
      <c r="IM66" s="0"/>
      <c r="IN66" s="0"/>
      <c r="IO66" s="0"/>
      <c r="IP66" s="0"/>
      <c r="IQ66" s="0"/>
      <c r="IR66" s="0"/>
      <c r="IS66" s="0"/>
      <c r="IT66" s="0"/>
      <c r="IU66" s="0"/>
      <c r="IV66" s="0"/>
      <c r="IW66" s="0"/>
      <c r="IX66" s="0"/>
      <c r="IY66" s="0"/>
      <c r="IZ66" s="0"/>
      <c r="JA66" s="0"/>
      <c r="JB66" s="0"/>
      <c r="JC66" s="0"/>
      <c r="JD66" s="0"/>
      <c r="JE66" s="0"/>
      <c r="JF66" s="0"/>
      <c r="JG66" s="0"/>
      <c r="JH66" s="0"/>
      <c r="JI66" s="0"/>
      <c r="JJ66" s="0"/>
      <c r="JK66" s="0"/>
      <c r="JL66" s="0"/>
      <c r="JM66" s="0"/>
      <c r="JN66" s="0"/>
      <c r="JO66" s="0"/>
      <c r="JP66" s="0"/>
      <c r="JQ66" s="0"/>
      <c r="JR66" s="0"/>
      <c r="JS66" s="0"/>
      <c r="JT66" s="0"/>
      <c r="JU66" s="0"/>
      <c r="JV66" s="0"/>
      <c r="JW66" s="0"/>
      <c r="JX66" s="0"/>
      <c r="JY66" s="0"/>
      <c r="JZ66" s="0"/>
      <c r="KA66" s="0"/>
      <c r="KB66" s="0"/>
      <c r="KC66" s="0"/>
      <c r="KD66" s="0"/>
      <c r="KE66" s="0"/>
      <c r="KF66" s="0"/>
      <c r="KG66" s="0"/>
      <c r="KH66" s="0"/>
      <c r="KI66" s="0"/>
      <c r="KJ66" s="0"/>
      <c r="KK66" s="0"/>
      <c r="KL66" s="0"/>
      <c r="KM66" s="0"/>
      <c r="KN66" s="0"/>
      <c r="KO66" s="0"/>
      <c r="KP66" s="0"/>
      <c r="KQ66" s="0"/>
      <c r="KR66" s="0"/>
      <c r="KS66" s="0"/>
      <c r="KT66" s="0"/>
      <c r="KU66" s="0"/>
      <c r="KV66" s="0"/>
      <c r="KW66" s="0"/>
      <c r="KX66" s="0"/>
      <c r="KY66" s="0"/>
      <c r="KZ66" s="0"/>
      <c r="LA66" s="0"/>
      <c r="LB66" s="0"/>
      <c r="LC66" s="0"/>
      <c r="LD66" s="0"/>
      <c r="LE66" s="0"/>
      <c r="LF66" s="0"/>
      <c r="LG66" s="0"/>
      <c r="LH66" s="0"/>
      <c r="LI66" s="0"/>
      <c r="LJ66" s="0"/>
      <c r="LK66" s="0"/>
      <c r="LL66" s="0"/>
      <c r="LM66" s="0"/>
      <c r="LN66" s="0"/>
      <c r="LO66" s="0"/>
      <c r="LP66" s="0"/>
      <c r="LQ66" s="0"/>
      <c r="LR66" s="0"/>
      <c r="LS66" s="0"/>
      <c r="LT66" s="0"/>
      <c r="LU66" s="0"/>
      <c r="LV66" s="0"/>
      <c r="LW66" s="0"/>
      <c r="LX66" s="0"/>
      <c r="LY66" s="0"/>
      <c r="LZ66" s="0"/>
      <c r="MA66" s="0"/>
      <c r="MB66" s="0"/>
      <c r="MC66" s="0"/>
      <c r="MD66" s="0"/>
      <c r="ME66" s="0"/>
      <c r="MF66" s="0"/>
      <c r="MG66" s="0"/>
      <c r="MH66" s="0"/>
      <c r="MI66" s="0"/>
      <c r="MJ66" s="0"/>
      <c r="MK66" s="0"/>
      <c r="ML66" s="0"/>
      <c r="MM66" s="0"/>
      <c r="MN66" s="0"/>
      <c r="MO66" s="0"/>
      <c r="MP66" s="0"/>
      <c r="MQ66" s="0"/>
      <c r="MR66" s="0"/>
      <c r="MS66" s="0"/>
      <c r="MT66" s="0"/>
      <c r="MU66" s="0"/>
      <c r="MV66" s="0"/>
      <c r="MW66" s="0"/>
      <c r="MX66" s="0"/>
      <c r="MY66" s="0"/>
      <c r="MZ66" s="0"/>
      <c r="NA66" s="0"/>
      <c r="NB66" s="0"/>
      <c r="NC66" s="0"/>
      <c r="ND66" s="0"/>
      <c r="NE66" s="0"/>
      <c r="NF66" s="0"/>
      <c r="NG66" s="0"/>
      <c r="NH66" s="0"/>
      <c r="NI66" s="0"/>
      <c r="NJ66" s="0"/>
      <c r="NK66" s="0"/>
      <c r="NL66" s="0"/>
      <c r="NM66" s="0"/>
      <c r="NN66" s="0"/>
      <c r="NO66" s="0"/>
      <c r="NP66" s="0"/>
      <c r="NQ66" s="0"/>
      <c r="NR66" s="0"/>
      <c r="NS66" s="0"/>
      <c r="NT66" s="0"/>
      <c r="NU66" s="0"/>
      <c r="NV66" s="0"/>
      <c r="NW66" s="0"/>
      <c r="NX66" s="0"/>
      <c r="NY66" s="0"/>
      <c r="NZ66" s="0"/>
      <c r="OA66" s="0"/>
      <c r="OB66" s="0"/>
      <c r="OC66" s="0"/>
      <c r="OD66" s="0"/>
      <c r="OE66" s="0"/>
      <c r="OF66" s="0"/>
      <c r="OG66" s="0"/>
      <c r="OH66" s="0"/>
      <c r="OI66" s="0"/>
      <c r="OJ66" s="0"/>
      <c r="OK66" s="0"/>
      <c r="OL66" s="0"/>
      <c r="OM66" s="0"/>
      <c r="ON66" s="0"/>
      <c r="OO66" s="0"/>
      <c r="OP66" s="0"/>
      <c r="OQ66" s="0"/>
      <c r="OR66" s="0"/>
      <c r="OS66" s="0"/>
      <c r="OT66" s="0"/>
      <c r="OU66" s="0"/>
      <c r="OV66" s="0"/>
      <c r="OW66" s="0"/>
      <c r="OX66" s="0"/>
      <c r="OY66" s="0"/>
      <c r="OZ66" s="0"/>
      <c r="PA66" s="0"/>
      <c r="PB66" s="0"/>
      <c r="PC66" s="0"/>
      <c r="PD66" s="0"/>
      <c r="PE66" s="0"/>
      <c r="PF66" s="0"/>
      <c r="PG66" s="0"/>
      <c r="PH66" s="0"/>
      <c r="PI66" s="0"/>
      <c r="PJ66" s="0"/>
      <c r="PK66" s="0"/>
      <c r="PL66" s="0"/>
      <c r="PM66" s="0"/>
      <c r="PN66" s="0"/>
      <c r="PO66" s="0"/>
      <c r="PP66" s="0"/>
      <c r="PQ66" s="0"/>
      <c r="PR66" s="0"/>
      <c r="PS66" s="0"/>
      <c r="PT66" s="0"/>
      <c r="PU66" s="0"/>
      <c r="PV66" s="0"/>
      <c r="PW66" s="0"/>
      <c r="PX66" s="0"/>
      <c r="PY66" s="0"/>
      <c r="PZ66" s="0"/>
      <c r="QA66" s="0"/>
      <c r="QB66" s="0"/>
      <c r="QC66" s="0"/>
      <c r="QD66" s="0"/>
      <c r="QE66" s="0"/>
      <c r="QF66" s="0"/>
      <c r="QG66" s="0"/>
      <c r="QH66" s="0"/>
      <c r="QI66" s="0"/>
      <c r="QJ66" s="0"/>
      <c r="QK66" s="0"/>
      <c r="QL66" s="0"/>
      <c r="QM66" s="0"/>
      <c r="QN66" s="0"/>
      <c r="QO66" s="0"/>
      <c r="QP66" s="0"/>
      <c r="QQ66" s="0"/>
      <c r="QR66" s="0"/>
      <c r="QS66" s="0"/>
      <c r="QT66" s="0"/>
      <c r="QU66" s="0"/>
      <c r="QV66" s="0"/>
      <c r="QW66" s="0"/>
      <c r="QX66" s="0"/>
      <c r="QY66" s="0"/>
      <c r="QZ66" s="0"/>
      <c r="RA66" s="0"/>
      <c r="RB66" s="0"/>
      <c r="RC66" s="0"/>
      <c r="RD66" s="0"/>
      <c r="RE66" s="0"/>
      <c r="RF66" s="0"/>
      <c r="RG66" s="0"/>
      <c r="RH66" s="0"/>
      <c r="RI66" s="0"/>
      <c r="RJ66" s="0"/>
      <c r="RK66" s="0"/>
      <c r="RL66" s="0"/>
      <c r="RM66" s="0"/>
      <c r="RN66" s="0"/>
      <c r="RO66" s="0"/>
      <c r="RP66" s="0"/>
      <c r="RQ66" s="0"/>
      <c r="RR66" s="0"/>
      <c r="RS66" s="0"/>
      <c r="RT66" s="0"/>
      <c r="RU66" s="0"/>
      <c r="RV66" s="0"/>
      <c r="RW66" s="0"/>
      <c r="RX66" s="0"/>
      <c r="RY66" s="0"/>
      <c r="RZ66" s="0"/>
      <c r="SA66" s="0"/>
      <c r="SB66" s="0"/>
      <c r="SC66" s="0"/>
      <c r="SD66" s="0"/>
      <c r="SE66" s="0"/>
      <c r="SF66" s="0"/>
      <c r="SG66" s="0"/>
      <c r="SH66" s="0"/>
      <c r="SI66" s="0"/>
      <c r="SJ66" s="0"/>
      <c r="SK66" s="0"/>
      <c r="SL66" s="0"/>
      <c r="SM66" s="0"/>
      <c r="SN66" s="0"/>
      <c r="SO66" s="0"/>
      <c r="SP66" s="0"/>
      <c r="SQ66" s="0"/>
      <c r="SR66" s="0"/>
      <c r="SS66" s="0"/>
      <c r="ST66" s="0"/>
      <c r="SU66" s="0"/>
      <c r="SV66" s="0"/>
      <c r="SW66" s="0"/>
      <c r="SX66" s="0"/>
      <c r="SY66" s="0"/>
      <c r="SZ66" s="0"/>
      <c r="TA66" s="0"/>
      <c r="TB66" s="0"/>
      <c r="TC66" s="0"/>
      <c r="TD66" s="0"/>
      <c r="TE66" s="0"/>
      <c r="TF66" s="0"/>
      <c r="TG66" s="0"/>
      <c r="TH66" s="0"/>
      <c r="TI66" s="0"/>
      <c r="TJ66" s="0"/>
      <c r="TK66" s="0"/>
      <c r="TL66" s="0"/>
      <c r="TM66" s="0"/>
      <c r="TN66" s="0"/>
      <c r="TO66" s="0"/>
      <c r="TP66" s="0"/>
      <c r="TQ66" s="0"/>
      <c r="TR66" s="0"/>
      <c r="TS66" s="0"/>
      <c r="TT66" s="0"/>
      <c r="TU66" s="0"/>
      <c r="TV66" s="0"/>
      <c r="TW66" s="0"/>
      <c r="TX66" s="0"/>
      <c r="TY66" s="0"/>
      <c r="TZ66" s="0"/>
      <c r="UA66" s="0"/>
      <c r="UB66" s="0"/>
      <c r="UC66" s="0"/>
      <c r="UD66" s="0"/>
      <c r="UE66" s="0"/>
      <c r="UF66" s="0"/>
      <c r="UG66" s="0"/>
      <c r="UH66" s="0"/>
      <c r="UI66" s="0"/>
      <c r="UJ66" s="0"/>
      <c r="UK66" s="0"/>
      <c r="UL66" s="0"/>
      <c r="UM66" s="0"/>
      <c r="UN66" s="0"/>
      <c r="UO66" s="0"/>
      <c r="UP66" s="0"/>
      <c r="UQ66" s="0"/>
      <c r="UR66" s="0"/>
      <c r="US66" s="0"/>
      <c r="UT66" s="0"/>
      <c r="UU66" s="0"/>
      <c r="UV66" s="0"/>
      <c r="UW66" s="0"/>
      <c r="UX66" s="0"/>
      <c r="UY66" s="0"/>
      <c r="UZ66" s="0"/>
      <c r="VA66" s="0"/>
      <c r="VB66" s="0"/>
      <c r="VC66" s="0"/>
      <c r="VD66" s="0"/>
      <c r="VE66" s="0"/>
      <c r="VF66" s="0"/>
      <c r="VG66" s="0"/>
      <c r="VH66" s="0"/>
      <c r="VI66" s="0"/>
      <c r="VJ66" s="0"/>
      <c r="VK66" s="0"/>
      <c r="VL66" s="0"/>
      <c r="VM66" s="0"/>
      <c r="VN66" s="0"/>
      <c r="VO66" s="0"/>
      <c r="VP66" s="0"/>
      <c r="VQ66" s="0"/>
      <c r="VR66" s="0"/>
      <c r="VS66" s="0"/>
      <c r="VT66" s="0"/>
      <c r="VU66" s="0"/>
      <c r="VV66" s="0"/>
      <c r="VW66" s="0"/>
      <c r="VX66" s="0"/>
      <c r="VY66" s="0"/>
      <c r="VZ66" s="0"/>
      <c r="WA66" s="0"/>
      <c r="WB66" s="0"/>
      <c r="WC66" s="0"/>
      <c r="WD66" s="0"/>
      <c r="WE66" s="0"/>
      <c r="WF66" s="0"/>
      <c r="WG66" s="0"/>
      <c r="WH66" s="0"/>
      <c r="WI66" s="0"/>
      <c r="WJ66" s="0"/>
      <c r="WK66" s="0"/>
      <c r="WL66" s="0"/>
      <c r="WM66" s="0"/>
      <c r="WN66" s="0"/>
      <c r="WO66" s="0"/>
      <c r="WP66" s="0"/>
      <c r="WQ66" s="0"/>
      <c r="WR66" s="0"/>
      <c r="WS66" s="0"/>
      <c r="WT66" s="0"/>
      <c r="WU66" s="0"/>
      <c r="WV66" s="0"/>
      <c r="WW66" s="0"/>
      <c r="WX66" s="0"/>
      <c r="WY66" s="0"/>
      <c r="WZ66" s="0"/>
      <c r="XA66" s="0"/>
      <c r="XB66" s="0"/>
      <c r="XC66" s="0"/>
      <c r="XD66" s="0"/>
      <c r="XE66" s="0"/>
      <c r="XF66" s="0"/>
      <c r="XG66" s="0"/>
      <c r="XH66" s="0"/>
      <c r="XI66" s="0"/>
      <c r="XJ66" s="0"/>
      <c r="XK66" s="0"/>
      <c r="XL66" s="0"/>
      <c r="XM66" s="0"/>
      <c r="XN66" s="0"/>
      <c r="XO66" s="0"/>
      <c r="XP66" s="0"/>
      <c r="XQ66" s="0"/>
      <c r="XR66" s="0"/>
      <c r="XS66" s="0"/>
      <c r="XT66" s="0"/>
      <c r="XU66" s="0"/>
      <c r="XV66" s="0"/>
      <c r="XW66" s="0"/>
      <c r="XX66" s="0"/>
      <c r="XY66" s="0"/>
      <c r="XZ66" s="0"/>
      <c r="YA66" s="0"/>
      <c r="YB66" s="0"/>
      <c r="YC66" s="0"/>
      <c r="YD66" s="0"/>
      <c r="YE66" s="0"/>
      <c r="YF66" s="0"/>
      <c r="YG66" s="0"/>
      <c r="YH66" s="0"/>
      <c r="YI66" s="0"/>
      <c r="YJ66" s="0"/>
      <c r="YK66" s="0"/>
      <c r="YL66" s="0"/>
      <c r="YM66" s="0"/>
      <c r="YN66" s="0"/>
      <c r="YO66" s="0"/>
      <c r="YP66" s="0"/>
      <c r="YQ66" s="0"/>
      <c r="YR66" s="0"/>
      <c r="YS66" s="0"/>
      <c r="YT66" s="0"/>
      <c r="YU66" s="0"/>
      <c r="YV66" s="0"/>
      <c r="YW66" s="0"/>
      <c r="YX66" s="0"/>
      <c r="YY66" s="0"/>
      <c r="YZ66" s="0"/>
      <c r="ZA66" s="0"/>
      <c r="ZB66" s="0"/>
      <c r="ZC66" s="0"/>
      <c r="ZD66" s="0"/>
      <c r="ZE66" s="0"/>
      <c r="ZF66" s="0"/>
      <c r="ZG66" s="0"/>
      <c r="ZH66" s="0"/>
      <c r="ZI66" s="0"/>
      <c r="ZJ66" s="0"/>
      <c r="ZK66" s="0"/>
      <c r="ZL66" s="0"/>
      <c r="ZM66" s="0"/>
      <c r="ZN66" s="0"/>
      <c r="ZO66" s="0"/>
      <c r="ZP66" s="0"/>
      <c r="ZQ66" s="0"/>
      <c r="ZR66" s="0"/>
      <c r="ZS66" s="0"/>
      <c r="ZT66" s="0"/>
      <c r="ZU66" s="0"/>
      <c r="ZV66" s="0"/>
      <c r="ZW66" s="0"/>
      <c r="ZX66" s="0"/>
      <c r="ZY66" s="0"/>
      <c r="ZZ66" s="0"/>
      <c r="AAA66" s="0"/>
      <c r="AAB66" s="0"/>
      <c r="AAC66" s="0"/>
      <c r="AAD66" s="0"/>
      <c r="AAE66" s="0"/>
      <c r="AAF66" s="0"/>
      <c r="AAG66" s="0"/>
      <c r="AAH66" s="0"/>
      <c r="AAI66" s="0"/>
      <c r="AAJ66" s="0"/>
      <c r="AAK66" s="0"/>
      <c r="AAL66" s="0"/>
      <c r="AAM66" s="0"/>
      <c r="AAN66" s="0"/>
      <c r="AAO66" s="0"/>
      <c r="AAP66" s="0"/>
      <c r="AAQ66" s="0"/>
      <c r="AAR66" s="0"/>
      <c r="AAS66" s="0"/>
      <c r="AAT66" s="0"/>
      <c r="AAU66" s="0"/>
      <c r="AAV66" s="0"/>
      <c r="AAW66" s="0"/>
      <c r="AAX66" s="0"/>
      <c r="AAY66" s="0"/>
      <c r="AAZ66" s="0"/>
      <c r="ABA66" s="0"/>
      <c r="ABB66" s="0"/>
      <c r="ABC66" s="0"/>
      <c r="ABD66" s="0"/>
      <c r="ABE66" s="0"/>
      <c r="ABF66" s="0"/>
      <c r="ABG66" s="0"/>
      <c r="ABH66" s="0"/>
      <c r="ABI66" s="0"/>
      <c r="ABJ66" s="0"/>
      <c r="ABK66" s="0"/>
      <c r="ABL66" s="0"/>
      <c r="ABM66" s="0"/>
      <c r="ABN66" s="0"/>
      <c r="ABO66" s="0"/>
      <c r="ABP66" s="0"/>
      <c r="ABQ66" s="0"/>
      <c r="ABR66" s="0"/>
      <c r="ABS66" s="0"/>
      <c r="ABT66" s="0"/>
      <c r="ABU66" s="0"/>
      <c r="ABV66" s="0"/>
      <c r="ABW66" s="0"/>
      <c r="ABX66" s="0"/>
      <c r="ABY66" s="0"/>
      <c r="ABZ66" s="0"/>
      <c r="ACA66" s="0"/>
      <c r="ACB66" s="0"/>
      <c r="ACC66" s="0"/>
      <c r="ACD66" s="0"/>
      <c r="ACE66" s="0"/>
      <c r="ACF66" s="0"/>
      <c r="ACG66" s="0"/>
      <c r="ACH66" s="0"/>
      <c r="ACI66" s="0"/>
      <c r="ACJ66" s="0"/>
      <c r="ACK66" s="0"/>
      <c r="ACL66" s="0"/>
      <c r="ACM66" s="0"/>
      <c r="ACN66" s="0"/>
      <c r="ACO66" s="0"/>
      <c r="ACP66" s="0"/>
      <c r="ACQ66" s="0"/>
      <c r="ACR66" s="0"/>
      <c r="ACS66" s="0"/>
      <c r="ACT66" s="0"/>
      <c r="ACU66" s="0"/>
      <c r="ACV66" s="0"/>
      <c r="ACW66" s="0"/>
      <c r="ACX66" s="0"/>
      <c r="ACY66" s="0"/>
      <c r="ACZ66" s="0"/>
      <c r="ADA66" s="0"/>
      <c r="ADB66" s="0"/>
      <c r="ADC66" s="0"/>
      <c r="ADD66" s="0"/>
      <c r="ADE66" s="0"/>
      <c r="ADF66" s="0"/>
      <c r="ADG66" s="0"/>
      <c r="ADH66" s="0"/>
      <c r="ADI66" s="0"/>
      <c r="ADJ66" s="0"/>
      <c r="ADK66" s="0"/>
      <c r="ADL66" s="0"/>
      <c r="ADM66" s="0"/>
      <c r="ADN66" s="0"/>
      <c r="ADO66" s="0"/>
      <c r="ADP66" s="0"/>
      <c r="ADQ66" s="0"/>
      <c r="ADR66" s="0"/>
      <c r="ADS66" s="0"/>
      <c r="ADT66" s="0"/>
      <c r="ADU66" s="0"/>
      <c r="ADV66" s="0"/>
      <c r="ADW66" s="0"/>
      <c r="ADX66" s="0"/>
      <c r="ADY66" s="0"/>
      <c r="ADZ66" s="0"/>
      <c r="AEA66" s="0"/>
      <c r="AEB66" s="0"/>
      <c r="AEC66" s="0"/>
      <c r="AED66" s="0"/>
      <c r="AEE66" s="0"/>
      <c r="AEF66" s="0"/>
      <c r="AEG66" s="0"/>
      <c r="AEH66" s="0"/>
      <c r="AEI66" s="0"/>
      <c r="AEJ66" s="0"/>
      <c r="AEK66" s="0"/>
      <c r="AEL66" s="0"/>
      <c r="AEM66" s="0"/>
      <c r="AEN66" s="0"/>
      <c r="AEO66" s="0"/>
      <c r="AEP66" s="0"/>
      <c r="AEQ66" s="0"/>
      <c r="AER66" s="0"/>
      <c r="AES66" s="0"/>
      <c r="AET66" s="0"/>
      <c r="AEU66" s="0"/>
      <c r="AEV66" s="0"/>
      <c r="AEW66" s="0"/>
      <c r="AEX66" s="0"/>
      <c r="AEY66" s="0"/>
      <c r="AEZ66" s="0"/>
      <c r="AFA66" s="0"/>
      <c r="AFB66" s="0"/>
      <c r="AFC66" s="0"/>
      <c r="AFD66" s="0"/>
      <c r="AFE66" s="0"/>
      <c r="AFF66" s="0"/>
      <c r="AFG66" s="0"/>
      <c r="AFH66" s="0"/>
      <c r="AFI66" s="0"/>
      <c r="AFJ66" s="0"/>
      <c r="AFK66" s="0"/>
      <c r="AFL66" s="0"/>
      <c r="AFM66" s="0"/>
      <c r="AFN66" s="0"/>
      <c r="AFO66" s="0"/>
      <c r="AFP66" s="0"/>
      <c r="AFQ66" s="0"/>
      <c r="AFR66" s="0"/>
      <c r="AFS66" s="0"/>
      <c r="AFT66" s="0"/>
      <c r="AFU66" s="0"/>
      <c r="AFV66" s="0"/>
      <c r="AFW66" s="0"/>
      <c r="AFX66" s="0"/>
      <c r="AFY66" s="0"/>
      <c r="AFZ66" s="0"/>
      <c r="AGA66" s="0"/>
      <c r="AGB66" s="0"/>
      <c r="AGC66" s="0"/>
      <c r="AGD66" s="0"/>
      <c r="AGE66" s="0"/>
      <c r="AGF66" s="0"/>
      <c r="AGG66" s="0"/>
      <c r="AGH66" s="0"/>
      <c r="AGI66" s="0"/>
      <c r="AGJ66" s="0"/>
      <c r="AGK66" s="0"/>
      <c r="AGL66" s="0"/>
      <c r="AGM66" s="0"/>
      <c r="AGN66" s="0"/>
      <c r="AGO66" s="0"/>
      <c r="AGP66" s="0"/>
      <c r="AGQ66" s="0"/>
      <c r="AGR66" s="0"/>
      <c r="AGS66" s="0"/>
      <c r="AGT66" s="0"/>
      <c r="AGU66" s="0"/>
      <c r="AGV66" s="0"/>
      <c r="AGW66" s="0"/>
      <c r="AGX66" s="0"/>
      <c r="AGY66" s="0"/>
      <c r="AGZ66" s="0"/>
      <c r="AHA66" s="0"/>
      <c r="AHB66" s="0"/>
      <c r="AHC66" s="0"/>
      <c r="AHD66" s="0"/>
      <c r="AHE66" s="0"/>
      <c r="AHF66" s="0"/>
      <c r="AHG66" s="0"/>
      <c r="AHH66" s="0"/>
      <c r="AHI66" s="0"/>
      <c r="AHJ66" s="0"/>
      <c r="AHK66" s="0"/>
      <c r="AHL66" s="0"/>
      <c r="AHM66" s="0"/>
      <c r="AHN66" s="0"/>
      <c r="AHO66" s="0"/>
      <c r="AHP66" s="0"/>
      <c r="AHQ66" s="0"/>
      <c r="AHR66" s="0"/>
      <c r="AHS66" s="0"/>
      <c r="AHT66" s="0"/>
      <c r="AHU66" s="0"/>
      <c r="AHV66" s="0"/>
      <c r="AHW66" s="0"/>
      <c r="AHX66" s="0"/>
      <c r="AHY66" s="0"/>
      <c r="AHZ66" s="0"/>
      <c r="AIA66" s="0"/>
      <c r="AIB66" s="0"/>
      <c r="AIC66" s="0"/>
      <c r="AID66" s="0"/>
      <c r="AIE66" s="0"/>
      <c r="AIF66" s="0"/>
      <c r="AIG66" s="0"/>
      <c r="AIH66" s="0"/>
      <c r="AII66" s="0"/>
      <c r="AIJ66" s="0"/>
      <c r="AIK66" s="0"/>
      <c r="AIL66" s="0"/>
      <c r="AIM66" s="0"/>
      <c r="AIN66" s="0"/>
      <c r="AIO66" s="0"/>
      <c r="AIP66" s="0"/>
      <c r="AIQ66" s="0"/>
      <c r="AIR66" s="0"/>
      <c r="AIS66" s="0"/>
      <c r="AIT66" s="0"/>
      <c r="AIU66" s="0"/>
      <c r="AIV66" s="0"/>
      <c r="AIW66" s="0"/>
      <c r="AIX66" s="0"/>
      <c r="AIY66" s="0"/>
      <c r="AIZ66" s="0"/>
      <c r="AJA66" s="0"/>
      <c r="AJB66" s="0"/>
      <c r="AJC66" s="0"/>
      <c r="AJD66" s="0"/>
      <c r="AJE66" s="0"/>
      <c r="AJF66" s="0"/>
      <c r="AJG66" s="0"/>
      <c r="AJH66" s="0"/>
      <c r="AJI66" s="0"/>
      <c r="AJJ66" s="0"/>
      <c r="AJK66" s="0"/>
      <c r="AJL66" s="0"/>
      <c r="AJM66" s="0"/>
      <c r="AJN66" s="0"/>
      <c r="AJO66" s="0"/>
      <c r="AJP66" s="0"/>
      <c r="AJQ66" s="0"/>
      <c r="AJR66" s="0"/>
      <c r="AJS66" s="0"/>
      <c r="AJT66" s="0"/>
      <c r="AJU66" s="0"/>
      <c r="AJV66" s="0"/>
      <c r="AJW66" s="0"/>
      <c r="AJX66" s="0"/>
      <c r="AJY66" s="0"/>
      <c r="AJZ66" s="0"/>
      <c r="AKA66" s="0"/>
      <c r="AKB66" s="0"/>
      <c r="AKC66" s="0"/>
      <c r="AKD66" s="0"/>
      <c r="AKE66" s="0"/>
      <c r="AKF66" s="0"/>
      <c r="AKG66" s="0"/>
      <c r="AKH66" s="0"/>
      <c r="AKI66" s="0"/>
      <c r="AKJ66" s="0"/>
      <c r="AKK66" s="0"/>
      <c r="AKL66" s="0"/>
      <c r="AKM66" s="0"/>
      <c r="AKN66" s="0"/>
      <c r="AKO66" s="0"/>
      <c r="AKP66" s="0"/>
      <c r="AKQ66" s="0"/>
      <c r="AKR66" s="0"/>
      <c r="AKS66" s="0"/>
      <c r="AKT66" s="0"/>
      <c r="AKU66" s="0"/>
      <c r="AKV66" s="0"/>
      <c r="AKW66" s="0"/>
      <c r="AKX66" s="0"/>
      <c r="AKY66" s="0"/>
      <c r="AKZ66" s="0"/>
      <c r="ALA66" s="0"/>
      <c r="ALB66" s="0"/>
      <c r="ALC66" s="0"/>
      <c r="ALD66" s="0"/>
      <c r="ALE66" s="0"/>
      <c r="ALF66" s="0"/>
      <c r="ALG66" s="0"/>
      <c r="ALH66" s="0"/>
      <c r="ALI66" s="0"/>
      <c r="ALJ66" s="0"/>
      <c r="ALK66" s="0"/>
      <c r="ALL66" s="0"/>
      <c r="ALM66" s="0"/>
      <c r="ALN66" s="0"/>
      <c r="ALO66" s="0"/>
      <c r="ALP66" s="0"/>
      <c r="ALQ66" s="0"/>
      <c r="ALR66" s="0"/>
      <c r="ALS66" s="0"/>
      <c r="ALT66" s="0"/>
      <c r="ALU66" s="0"/>
      <c r="ALV66" s="0"/>
      <c r="ALW66" s="0"/>
      <c r="ALX66" s="0"/>
      <c r="ALY66" s="0"/>
      <c r="ALZ66" s="0"/>
      <c r="AMA66" s="0"/>
      <c r="AMB66" s="0"/>
      <c r="AMC66" s="0"/>
      <c r="AMD66" s="0"/>
      <c r="AME66" s="0"/>
      <c r="AMF66" s="0"/>
      <c r="AMG66" s="0"/>
      <c r="AMH66" s="0"/>
      <c r="AMI66" s="0"/>
      <c r="AMJ66" s="0"/>
    </row>
    <row r="67" s="119" customFormat="true" ht="15.75" hidden="false" customHeight="true" outlineLevel="0" collapsed="false">
      <c r="A67" s="1"/>
      <c r="B67" s="118"/>
      <c r="AG67" s="120"/>
      <c r="AH67" s="1"/>
      <c r="AI67" s="1"/>
      <c r="AJ67" s="1"/>
      <c r="AK67" s="121" t="s">
        <v>86</v>
      </c>
      <c r="AL67" s="121"/>
      <c r="AM67" s="121"/>
      <c r="AN67" s="121"/>
      <c r="AO67" s="121"/>
      <c r="AP67" s="121"/>
      <c r="AQ67" s="121"/>
      <c r="AR67" s="122"/>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row>
    <row r="68" s="1" customFormat="true" ht="15.75" hidden="false" customHeight="true" outlineLevel="0" collapsed="false">
      <c r="B68" s="123"/>
      <c r="C68" s="124" t="s">
        <v>87</v>
      </c>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10" t="s">
        <v>77</v>
      </c>
      <c r="AF68" s="110"/>
      <c r="AG68" s="11"/>
    </row>
    <row r="69" customFormat="false" ht="15.75" hidden="false" customHeight="true" outlineLevel="0" collapsed="false">
      <c r="B69" s="123"/>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10"/>
      <c r="AF69" s="110"/>
      <c r="AG69" s="11"/>
      <c r="AH69" s="12"/>
      <c r="AK69" s="114" t="s">
        <v>88</v>
      </c>
      <c r="AL69" s="114"/>
      <c r="AM69" s="114"/>
      <c r="AN69" s="114"/>
      <c r="AO69" s="114"/>
      <c r="AP69" s="114"/>
      <c r="AQ69" s="114"/>
      <c r="AR69" s="114"/>
      <c r="AW69" s="0"/>
    </row>
    <row r="70" customFormat="false" ht="15.75" hidden="false" customHeight="true" outlineLevel="0" collapsed="false">
      <c r="B70" s="123"/>
      <c r="C70" s="111" t="s">
        <v>89</v>
      </c>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98"/>
      <c r="AF70" s="98"/>
      <c r="AG70" s="125"/>
      <c r="AH70" s="12"/>
      <c r="AK70" s="114"/>
      <c r="AL70" s="114"/>
      <c r="AM70" s="114"/>
      <c r="AN70" s="114"/>
      <c r="AO70" s="114"/>
      <c r="AP70" s="114"/>
      <c r="AQ70" s="114"/>
      <c r="AR70" s="114"/>
      <c r="AW70" s="0"/>
    </row>
    <row r="71" customFormat="false" ht="15.75" hidden="false" customHeight="true" outlineLevel="0" collapsed="false">
      <c r="B71" s="9"/>
      <c r="C71" s="111" t="s">
        <v>90</v>
      </c>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98"/>
      <c r="AF71" s="98"/>
      <c r="AG71" s="11"/>
      <c r="AH71" s="12"/>
      <c r="AK71" s="115" t="s">
        <v>91</v>
      </c>
      <c r="AL71" s="115"/>
      <c r="AM71" s="115"/>
      <c r="AN71" s="115"/>
      <c r="AO71" s="115"/>
      <c r="AP71" s="115"/>
      <c r="AQ71" s="115"/>
      <c r="AR71" s="116"/>
      <c r="AW71" s="0"/>
    </row>
    <row r="72" customFormat="false" ht="15.75" hidden="false" customHeight="true" outlineLevel="0" collapsed="false">
      <c r="B72" s="9"/>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98"/>
      <c r="AF72" s="98"/>
      <c r="AG72" s="11"/>
      <c r="AH72" s="12"/>
      <c r="AK72" s="115" t="s">
        <v>92</v>
      </c>
      <c r="AL72" s="115"/>
      <c r="AM72" s="115"/>
      <c r="AN72" s="115"/>
      <c r="AO72" s="115"/>
      <c r="AP72" s="115"/>
      <c r="AQ72" s="115"/>
      <c r="AR72" s="116"/>
      <c r="AW72" s="0"/>
    </row>
    <row r="73" customFormat="false" ht="15.75" hidden="false" customHeight="true" outlineLevel="0" collapsed="false">
      <c r="B73" s="9"/>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98"/>
      <c r="AF73" s="98"/>
      <c r="AG73" s="11"/>
      <c r="AH73" s="12"/>
      <c r="AK73" s="115" t="s">
        <v>93</v>
      </c>
      <c r="AL73" s="115"/>
      <c r="AM73" s="115"/>
      <c r="AN73" s="115"/>
      <c r="AO73" s="115"/>
      <c r="AP73" s="115"/>
      <c r="AQ73" s="115"/>
      <c r="AR73" s="116"/>
      <c r="AW73" s="0"/>
    </row>
    <row r="74" customFormat="false" ht="15.75" hidden="false" customHeight="true" outlineLevel="0" collapsed="false">
      <c r="B74" s="9"/>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98"/>
      <c r="AF74" s="98"/>
      <c r="AG74" s="11"/>
      <c r="AH74" s="12"/>
      <c r="AK74" s="115" t="s">
        <v>94</v>
      </c>
      <c r="AL74" s="115"/>
      <c r="AM74" s="115"/>
      <c r="AN74" s="115"/>
      <c r="AO74" s="115"/>
      <c r="AP74" s="115"/>
      <c r="AQ74" s="115"/>
      <c r="AR74" s="116"/>
      <c r="AW74" s="0"/>
    </row>
    <row r="75" customFormat="false" ht="15.75" hidden="false" customHeight="true" outlineLevel="0" collapsed="false">
      <c r="B75" s="9"/>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98"/>
      <c r="AF75" s="98"/>
      <c r="AG75" s="11"/>
      <c r="AH75" s="12"/>
      <c r="AK75" s="115" t="s">
        <v>95</v>
      </c>
      <c r="AL75" s="115"/>
      <c r="AM75" s="115"/>
      <c r="AN75" s="115"/>
      <c r="AO75" s="115"/>
      <c r="AP75" s="115"/>
      <c r="AQ75" s="115"/>
      <c r="AR75" s="116"/>
      <c r="AW75" s="0"/>
    </row>
    <row r="76" customFormat="false" ht="15.75" hidden="false" customHeight="true" outlineLevel="0" collapsed="false">
      <c r="B76" s="9"/>
      <c r="C76" s="117" t="s">
        <v>96</v>
      </c>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05" t="str">
        <f aca="false">IF(AND(AE70="",AE71="",AE72="",AE73="",AE74="",AE75=""),"",SUM(AE70:AF75))</f>
        <v/>
      </c>
      <c r="AF76" s="105"/>
      <c r="AG76" s="11"/>
      <c r="AH76" s="12"/>
      <c r="AK76" s="121" t="s">
        <v>97</v>
      </c>
      <c r="AL76" s="121"/>
      <c r="AM76" s="121"/>
      <c r="AN76" s="121"/>
      <c r="AO76" s="121"/>
      <c r="AP76" s="121"/>
      <c r="AQ76" s="121"/>
      <c r="AR76" s="122"/>
      <c r="AW76" s="0"/>
    </row>
    <row r="77" customFormat="false" ht="15.75" hidden="false" customHeight="true" outlineLevel="0" collapsed="false">
      <c r="B77" s="9"/>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11"/>
      <c r="AH77" s="12"/>
      <c r="AW77" s="0"/>
    </row>
    <row r="78" customFormat="false" ht="15.75" hidden="false" customHeight="true" outlineLevel="0" collapsed="false">
      <c r="B78" s="9"/>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11"/>
      <c r="AH78" s="12"/>
      <c r="AW78" s="1" t="n">
        <f aca="false">IF(I13&lt;&gt;"",20,40)</f>
        <v>40</v>
      </c>
    </row>
    <row r="79" customFormat="false" ht="15.75" hidden="false" customHeight="true" outlineLevel="0" collapsed="false">
      <c r="B79" s="9"/>
      <c r="C79" s="126"/>
      <c r="D79" s="126"/>
      <c r="E79" s="126"/>
      <c r="F79" s="126"/>
      <c r="G79" s="126"/>
      <c r="H79" s="126"/>
      <c r="I79" s="126"/>
      <c r="J79" s="126"/>
      <c r="K79" s="126"/>
      <c r="L79" s="126"/>
      <c r="M79" s="126"/>
      <c r="N79" s="126"/>
      <c r="O79" s="127"/>
      <c r="P79" s="128" t="n">
        <f aca="true">TODAY()</f>
        <v>43585</v>
      </c>
      <c r="Q79" s="128"/>
      <c r="R79" s="128"/>
      <c r="S79" s="128"/>
      <c r="T79" s="128"/>
      <c r="U79" s="128"/>
      <c r="V79" s="0"/>
      <c r="W79" s="129"/>
      <c r="X79" s="129"/>
      <c r="Y79" s="129"/>
      <c r="Z79" s="129"/>
      <c r="AA79" s="129"/>
      <c r="AB79" s="129"/>
      <c r="AC79" s="129"/>
      <c r="AD79" s="129"/>
      <c r="AE79" s="129"/>
      <c r="AF79" s="129"/>
      <c r="AG79" s="11"/>
      <c r="AH79" s="12"/>
    </row>
    <row r="80" customFormat="false" ht="15.75" hidden="false" customHeight="true" outlineLevel="0" collapsed="false">
      <c r="B80" s="9"/>
      <c r="C80" s="130" t="s">
        <v>98</v>
      </c>
      <c r="D80" s="130"/>
      <c r="E80" s="130"/>
      <c r="F80" s="130"/>
      <c r="G80" s="130"/>
      <c r="H80" s="130"/>
      <c r="I80" s="130"/>
      <c r="J80" s="130"/>
      <c r="K80" s="130"/>
      <c r="L80" s="130"/>
      <c r="M80" s="130"/>
      <c r="N80" s="130"/>
      <c r="O80" s="12"/>
      <c r="P80" s="131" t="s">
        <v>99</v>
      </c>
      <c r="Q80" s="131"/>
      <c r="R80" s="131"/>
      <c r="S80" s="131"/>
      <c r="T80" s="131"/>
      <c r="U80" s="131"/>
      <c r="V80" s="132"/>
      <c r="W80" s="131" t="s">
        <v>100</v>
      </c>
      <c r="X80" s="131"/>
      <c r="Y80" s="131"/>
      <c r="Z80" s="131"/>
      <c r="AA80" s="131"/>
      <c r="AB80" s="131"/>
      <c r="AC80" s="131"/>
      <c r="AD80" s="131"/>
      <c r="AE80" s="131"/>
      <c r="AF80" s="131"/>
      <c r="AG80" s="11"/>
      <c r="AH80" s="12"/>
    </row>
    <row r="81" customFormat="false" ht="15.75" hidden="false" customHeight="true" outlineLevel="0" collapsed="false">
      <c r="B81" s="133"/>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5"/>
      <c r="AH81" s="12"/>
    </row>
    <row r="82" customFormat="false" ht="15.75" hidden="false" customHeight="true" outlineLevel="0" collapsed="false">
      <c r="B82" s="0"/>
      <c r="C82" s="0"/>
      <c r="D82" s="0"/>
      <c r="E82" s="0"/>
      <c r="F82" s="0"/>
      <c r="G82" s="0"/>
      <c r="H82" s="0"/>
      <c r="I82" s="0"/>
      <c r="J82" s="0"/>
      <c r="K82" s="0"/>
      <c r="L82" s="0"/>
      <c r="M82" s="0"/>
      <c r="N82" s="0"/>
      <c r="O82" s="0"/>
      <c r="P82" s="0"/>
      <c r="Q82" s="0"/>
      <c r="R82" s="0"/>
      <c r="S82" s="0"/>
      <c r="T82" s="0"/>
      <c r="U82" s="0"/>
      <c r="V82" s="0"/>
      <c r="W82" s="0"/>
      <c r="X82" s="0"/>
      <c r="Y82" s="0"/>
      <c r="Z82" s="0"/>
      <c r="AA82" s="0"/>
      <c r="AB82" s="0"/>
      <c r="AC82" s="0"/>
      <c r="AD82" s="0"/>
      <c r="AE82" s="0"/>
      <c r="AF82" s="0"/>
      <c r="AG82" s="0"/>
    </row>
    <row r="83" customFormat="false" ht="15.75" hidden="false" customHeight="true" outlineLevel="0" collapsed="false">
      <c r="B83" s="103"/>
      <c r="C83" s="0"/>
      <c r="D83" s="0"/>
      <c r="E83" s="0"/>
      <c r="F83" s="0"/>
      <c r="G83" s="0"/>
      <c r="H83" s="0"/>
      <c r="I83" s="0"/>
      <c r="J83" s="0"/>
      <c r="K83" s="0"/>
      <c r="L83" s="0"/>
      <c r="M83" s="0"/>
      <c r="N83" s="0"/>
      <c r="O83" s="0"/>
      <c r="P83" s="0"/>
      <c r="Q83" s="0"/>
      <c r="R83" s="0"/>
      <c r="S83" s="0"/>
      <c r="T83" s="0"/>
      <c r="U83" s="0"/>
      <c r="V83" s="0"/>
      <c r="W83" s="0"/>
      <c r="X83" s="0"/>
      <c r="Y83" s="0"/>
      <c r="Z83" s="0"/>
      <c r="AA83" s="0"/>
      <c r="AB83" s="0"/>
      <c r="AC83" s="0"/>
      <c r="AD83" s="0"/>
      <c r="AE83" s="0"/>
      <c r="AF83" s="0"/>
      <c r="AG83" s="0"/>
    </row>
    <row r="84" customFormat="false" ht="15.75" hidden="false" customHeight="true" outlineLevel="0" collapsed="false">
      <c r="B84" s="0"/>
      <c r="C84" s="0"/>
      <c r="D84" s="0"/>
      <c r="E84" s="0"/>
      <c r="F84" s="0"/>
      <c r="G84" s="0"/>
      <c r="H84" s="0"/>
      <c r="I84" s="0"/>
      <c r="J84" s="0"/>
      <c r="K84" s="0"/>
      <c r="L84" s="0"/>
      <c r="M84" s="0"/>
      <c r="N84" s="0"/>
      <c r="O84" s="0"/>
      <c r="P84" s="0"/>
      <c r="Q84" s="0"/>
      <c r="R84" s="0"/>
      <c r="S84" s="0"/>
      <c r="T84" s="0"/>
      <c r="U84" s="0"/>
      <c r="V84" s="0"/>
      <c r="W84" s="0"/>
      <c r="X84" s="0"/>
      <c r="Y84" s="0"/>
      <c r="Z84" s="0"/>
      <c r="AA84" s="0"/>
      <c r="AB84" s="0"/>
      <c r="AC84" s="0"/>
      <c r="AD84" s="0"/>
      <c r="AE84" s="0"/>
      <c r="AF84" s="0"/>
      <c r="AG84" s="0"/>
    </row>
    <row r="85" customFormat="false" ht="15.75" hidden="false" customHeight="true" outlineLevel="0" collapsed="false">
      <c r="B85" s="136" t="s">
        <v>101</v>
      </c>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row>
  </sheetData>
  <sheetProtection sheet="true" objects="true" scenarios="true"/>
  <mergeCells count="334">
    <mergeCell ref="B1:AG2"/>
    <mergeCell ref="AK3:AR3"/>
    <mergeCell ref="C4:AF4"/>
    <mergeCell ref="C5:AF5"/>
    <mergeCell ref="C7:E7"/>
    <mergeCell ref="F7:T7"/>
    <mergeCell ref="U7:Z7"/>
    <mergeCell ref="AA7:AF7"/>
    <mergeCell ref="AK8:AR9"/>
    <mergeCell ref="C9:AF9"/>
    <mergeCell ref="C10:E10"/>
    <mergeCell ref="F10:T10"/>
    <mergeCell ref="U10:Z10"/>
    <mergeCell ref="AA10:AF10"/>
    <mergeCell ref="AK10:AR10"/>
    <mergeCell ref="C11:E11"/>
    <mergeCell ref="F11:M11"/>
    <mergeCell ref="N11:P11"/>
    <mergeCell ref="Q11:AF11"/>
    <mergeCell ref="AK11:AR11"/>
    <mergeCell ref="C12:E12"/>
    <mergeCell ref="F12:J12"/>
    <mergeCell ref="K12:N12"/>
    <mergeCell ref="O12:T12"/>
    <mergeCell ref="U12:W12"/>
    <mergeCell ref="X12:AF12"/>
    <mergeCell ref="C13:H13"/>
    <mergeCell ref="J13:M13"/>
    <mergeCell ref="O13:R13"/>
    <mergeCell ref="T13:V13"/>
    <mergeCell ref="X13:AA13"/>
    <mergeCell ref="AC13:AF13"/>
    <mergeCell ref="C14:AF14"/>
    <mergeCell ref="AK14:AR14"/>
    <mergeCell ref="C15:AF16"/>
    <mergeCell ref="AK15:AR17"/>
    <mergeCell ref="C17:D17"/>
    <mergeCell ref="E17:H17"/>
    <mergeCell ref="I17:L17"/>
    <mergeCell ref="M17:P17"/>
    <mergeCell ref="Q17:T17"/>
    <mergeCell ref="U17:X17"/>
    <mergeCell ref="Y17:AB17"/>
    <mergeCell ref="AC17:AF17"/>
    <mergeCell ref="C18:D23"/>
    <mergeCell ref="E18:H18"/>
    <mergeCell ref="J18:L18"/>
    <mergeCell ref="N18:P18"/>
    <mergeCell ref="R18:T18"/>
    <mergeCell ref="V18:X18"/>
    <mergeCell ref="Z18:AB18"/>
    <mergeCell ref="AD18:AF18"/>
    <mergeCell ref="AK18:AR18"/>
    <mergeCell ref="E19:H19"/>
    <mergeCell ref="J19:L19"/>
    <mergeCell ref="N19:P19"/>
    <mergeCell ref="R19:T19"/>
    <mergeCell ref="V19:X19"/>
    <mergeCell ref="Z19:AB19"/>
    <mergeCell ref="AD19:AF19"/>
    <mergeCell ref="E20:H20"/>
    <mergeCell ref="J20:L20"/>
    <mergeCell ref="N20:P20"/>
    <mergeCell ref="R20:T20"/>
    <mergeCell ref="V20:X20"/>
    <mergeCell ref="Z20:AB20"/>
    <mergeCell ref="AD20:AF20"/>
    <mergeCell ref="AK20:AN20"/>
    <mergeCell ref="AO20:AR20"/>
    <mergeCell ref="E21:H21"/>
    <mergeCell ref="J21:L21"/>
    <mergeCell ref="N21:P21"/>
    <mergeCell ref="R21:T21"/>
    <mergeCell ref="V21:X21"/>
    <mergeCell ref="Z21:AB21"/>
    <mergeCell ref="AD21:AF21"/>
    <mergeCell ref="AL21:AM21"/>
    <mergeCell ref="AP21:AQ21"/>
    <mergeCell ref="E22:H22"/>
    <mergeCell ref="J22:L22"/>
    <mergeCell ref="N22:P22"/>
    <mergeCell ref="R22:T22"/>
    <mergeCell ref="V22:X22"/>
    <mergeCell ref="Z22:AB22"/>
    <mergeCell ref="AD22:AF22"/>
    <mergeCell ref="AK22:AR25"/>
    <mergeCell ref="E23:H23"/>
    <mergeCell ref="J23:L23"/>
    <mergeCell ref="N23:P23"/>
    <mergeCell ref="R23:T23"/>
    <mergeCell ref="V23:X23"/>
    <mergeCell ref="Z23:AB23"/>
    <mergeCell ref="AD23:AF23"/>
    <mergeCell ref="C24:AF24"/>
    <mergeCell ref="C25:D25"/>
    <mergeCell ref="E25:H25"/>
    <mergeCell ref="I25:L25"/>
    <mergeCell ref="M25:P25"/>
    <mergeCell ref="Q25:T25"/>
    <mergeCell ref="U25:X25"/>
    <mergeCell ref="Y25:AB25"/>
    <mergeCell ref="AC25:AF25"/>
    <mergeCell ref="C26:D31"/>
    <mergeCell ref="E26:H26"/>
    <mergeCell ref="J26:L26"/>
    <mergeCell ref="N26:P26"/>
    <mergeCell ref="R26:T26"/>
    <mergeCell ref="V26:X26"/>
    <mergeCell ref="Z26:AB26"/>
    <mergeCell ref="AD26:AF26"/>
    <mergeCell ref="E27:H27"/>
    <mergeCell ref="J27:L27"/>
    <mergeCell ref="N27:P27"/>
    <mergeCell ref="R27:T27"/>
    <mergeCell ref="V27:X27"/>
    <mergeCell ref="Z27:AB27"/>
    <mergeCell ref="AD27:AF27"/>
    <mergeCell ref="E28:H28"/>
    <mergeCell ref="J28:L28"/>
    <mergeCell ref="N28:P28"/>
    <mergeCell ref="R28:T28"/>
    <mergeCell ref="V28:X28"/>
    <mergeCell ref="Z28:AB28"/>
    <mergeCell ref="AD28:AF28"/>
    <mergeCell ref="AL28:AP28"/>
    <mergeCell ref="E29:H29"/>
    <mergeCell ref="J29:L29"/>
    <mergeCell ref="N29:P29"/>
    <mergeCell ref="R29:T29"/>
    <mergeCell ref="V29:X29"/>
    <mergeCell ref="Z29:AB29"/>
    <mergeCell ref="AD29:AF29"/>
    <mergeCell ref="E30:H30"/>
    <mergeCell ref="J30:L30"/>
    <mergeCell ref="N30:P30"/>
    <mergeCell ref="R30:T30"/>
    <mergeCell ref="V30:X30"/>
    <mergeCell ref="Z30:AB30"/>
    <mergeCell ref="AD30:AF30"/>
    <mergeCell ref="AL30:AP30"/>
    <mergeCell ref="E31:H31"/>
    <mergeCell ref="J31:L31"/>
    <mergeCell ref="N31:P31"/>
    <mergeCell ref="R31:T31"/>
    <mergeCell ref="V31:X31"/>
    <mergeCell ref="Z31:AB31"/>
    <mergeCell ref="AD31:AF31"/>
    <mergeCell ref="AL32:AP32"/>
    <mergeCell ref="C33:D33"/>
    <mergeCell ref="E33:H33"/>
    <mergeCell ref="I33:L33"/>
    <mergeCell ref="M33:P33"/>
    <mergeCell ref="Q33:T33"/>
    <mergeCell ref="U33:X33"/>
    <mergeCell ref="Y33:AB33"/>
    <mergeCell ref="AC33:AF33"/>
    <mergeCell ref="AL33:AP33"/>
    <mergeCell ref="C34:D38"/>
    <mergeCell ref="E34:H34"/>
    <mergeCell ref="J34:L34"/>
    <mergeCell ref="N34:P34"/>
    <mergeCell ref="R34:T34"/>
    <mergeCell ref="V34:X34"/>
    <mergeCell ref="Z34:AB34"/>
    <mergeCell ref="AD34:AF34"/>
    <mergeCell ref="E35:H35"/>
    <mergeCell ref="J35:L35"/>
    <mergeCell ref="N35:P35"/>
    <mergeCell ref="R35:T35"/>
    <mergeCell ref="V35:X35"/>
    <mergeCell ref="Z35:AB35"/>
    <mergeCell ref="AD35:AF35"/>
    <mergeCell ref="AL35:AP35"/>
    <mergeCell ref="E36:H36"/>
    <mergeCell ref="J36:L36"/>
    <mergeCell ref="N36:P36"/>
    <mergeCell ref="R36:T36"/>
    <mergeCell ref="V36:X36"/>
    <mergeCell ref="Z36:AB36"/>
    <mergeCell ref="AD36:AF36"/>
    <mergeCell ref="E37:H37"/>
    <mergeCell ref="J37:L37"/>
    <mergeCell ref="N37:P37"/>
    <mergeCell ref="R37:T37"/>
    <mergeCell ref="V37:X37"/>
    <mergeCell ref="Z37:AB37"/>
    <mergeCell ref="AD37:AF37"/>
    <mergeCell ref="AL37:AP37"/>
    <mergeCell ref="E38:H38"/>
    <mergeCell ref="J38:L38"/>
    <mergeCell ref="N38:P38"/>
    <mergeCell ref="R38:T38"/>
    <mergeCell ref="V38:X38"/>
    <mergeCell ref="Z38:AB38"/>
    <mergeCell ref="AD38:AF38"/>
    <mergeCell ref="D39:AF39"/>
    <mergeCell ref="AL39:AP39"/>
    <mergeCell ref="C40:AF40"/>
    <mergeCell ref="AL40:AP40"/>
    <mergeCell ref="C41:AF42"/>
    <mergeCell ref="AL42:AP42"/>
    <mergeCell ref="C43:D43"/>
    <mergeCell ref="E43:Q43"/>
    <mergeCell ref="R43:Z43"/>
    <mergeCell ref="AA43:AB43"/>
    <mergeCell ref="AC43:AD43"/>
    <mergeCell ref="AE43:AF43"/>
    <mergeCell ref="C44:D44"/>
    <mergeCell ref="E44:Q44"/>
    <mergeCell ref="R44:Z44"/>
    <mergeCell ref="AA44:AB44"/>
    <mergeCell ref="AC44:AD44"/>
    <mergeCell ref="AE44:AF44"/>
    <mergeCell ref="AL44:AP44"/>
    <mergeCell ref="C45:D45"/>
    <mergeCell ref="E45:Q45"/>
    <mergeCell ref="R45:Z45"/>
    <mergeCell ref="AA45:AB45"/>
    <mergeCell ref="AC45:AD45"/>
    <mergeCell ref="AE45:AF45"/>
    <mergeCell ref="C46:D46"/>
    <mergeCell ref="E46:Q46"/>
    <mergeCell ref="R46:Z46"/>
    <mergeCell ref="AA46:AB46"/>
    <mergeCell ref="AC46:AD46"/>
    <mergeCell ref="AE46:AF46"/>
    <mergeCell ref="AL46:AP46"/>
    <mergeCell ref="C47:D47"/>
    <mergeCell ref="E47:Q47"/>
    <mergeCell ref="R47:Z47"/>
    <mergeCell ref="AA47:AB47"/>
    <mergeCell ref="AC47:AD47"/>
    <mergeCell ref="AE47:AF47"/>
    <mergeCell ref="AL47:AP47"/>
    <mergeCell ref="C48:D48"/>
    <mergeCell ref="E48:Q48"/>
    <mergeCell ref="R48:Z48"/>
    <mergeCell ref="AA48:AB48"/>
    <mergeCell ref="AC48:AD48"/>
    <mergeCell ref="AE48:AF48"/>
    <mergeCell ref="C49:D49"/>
    <mergeCell ref="E49:Q49"/>
    <mergeCell ref="R49:Z49"/>
    <mergeCell ref="AA49:AB49"/>
    <mergeCell ref="AC49:AD49"/>
    <mergeCell ref="AE49:AF49"/>
    <mergeCell ref="AK49:AR59"/>
    <mergeCell ref="C50:D50"/>
    <mergeCell ref="E50:Q50"/>
    <mergeCell ref="R50:Z50"/>
    <mergeCell ref="AA50:AB50"/>
    <mergeCell ref="AC50:AD50"/>
    <mergeCell ref="AE50:AF50"/>
    <mergeCell ref="C51:D51"/>
    <mergeCell ref="E51:Q51"/>
    <mergeCell ref="R51:Z51"/>
    <mergeCell ref="AA51:AB51"/>
    <mergeCell ref="AC51:AD51"/>
    <mergeCell ref="AE51:AF51"/>
    <mergeCell ref="C52:D52"/>
    <mergeCell ref="E52:Q52"/>
    <mergeCell ref="R52:Z52"/>
    <mergeCell ref="AA52:AB52"/>
    <mergeCell ref="AC52:AD52"/>
    <mergeCell ref="AE52:AF52"/>
    <mergeCell ref="C53:D53"/>
    <mergeCell ref="E53:Q53"/>
    <mergeCell ref="R53:Z53"/>
    <mergeCell ref="AA53:AB53"/>
    <mergeCell ref="AC53:AD53"/>
    <mergeCell ref="AE53:AF53"/>
    <mergeCell ref="C54:D54"/>
    <mergeCell ref="E54:Q54"/>
    <mergeCell ref="R54:Z54"/>
    <mergeCell ref="AA54:AB54"/>
    <mergeCell ref="AC54:AD54"/>
    <mergeCell ref="AE54:AF54"/>
    <mergeCell ref="C55:AB55"/>
    <mergeCell ref="AC55:AF55"/>
    <mergeCell ref="C57:AD58"/>
    <mergeCell ref="AE57:AF58"/>
    <mergeCell ref="C59:AD59"/>
    <mergeCell ref="AE59:AF59"/>
    <mergeCell ref="C60:AD60"/>
    <mergeCell ref="AE60:AF60"/>
    <mergeCell ref="C61:AD61"/>
    <mergeCell ref="AE61:AF61"/>
    <mergeCell ref="AK61:AR62"/>
    <mergeCell ref="C62:AD62"/>
    <mergeCell ref="AE62:AF62"/>
    <mergeCell ref="C63:AD63"/>
    <mergeCell ref="AE63:AF63"/>
    <mergeCell ref="AK63:AQ63"/>
    <mergeCell ref="C64:AD64"/>
    <mergeCell ref="AE64:AF64"/>
    <mergeCell ref="AK64:AQ64"/>
    <mergeCell ref="C65:AD65"/>
    <mergeCell ref="AE65:AF65"/>
    <mergeCell ref="AK65:AQ65"/>
    <mergeCell ref="C66:AD66"/>
    <mergeCell ref="AE66:AF66"/>
    <mergeCell ref="AK66:AQ66"/>
    <mergeCell ref="AK67:AQ67"/>
    <mergeCell ref="C68:AD69"/>
    <mergeCell ref="AE68:AF69"/>
    <mergeCell ref="AK69:AR70"/>
    <mergeCell ref="C70:AD70"/>
    <mergeCell ref="AE70:AF70"/>
    <mergeCell ref="C71:AD71"/>
    <mergeCell ref="AE71:AF71"/>
    <mergeCell ref="AK71:AQ71"/>
    <mergeCell ref="C72:AD72"/>
    <mergeCell ref="AE72:AF72"/>
    <mergeCell ref="AK72:AQ72"/>
    <mergeCell ref="C73:AD73"/>
    <mergeCell ref="AE73:AF73"/>
    <mergeCell ref="AK73:AQ73"/>
    <mergeCell ref="C74:AD74"/>
    <mergeCell ref="AE74:AF74"/>
    <mergeCell ref="AK74:AQ74"/>
    <mergeCell ref="C75:AD75"/>
    <mergeCell ref="AE75:AF75"/>
    <mergeCell ref="AK75:AQ75"/>
    <mergeCell ref="C76:AD76"/>
    <mergeCell ref="AE76:AF76"/>
    <mergeCell ref="AK76:AQ76"/>
    <mergeCell ref="C77:AF78"/>
    <mergeCell ref="C79:N79"/>
    <mergeCell ref="P79:U79"/>
    <mergeCell ref="W79:AF79"/>
    <mergeCell ref="C80:N80"/>
    <mergeCell ref="P80:U80"/>
    <mergeCell ref="W80:AF80"/>
    <mergeCell ref="B85:AG88"/>
  </mergeCells>
  <dataValidations count="12">
    <dataValidation allowBlank="true" operator="between" showDropDown="false" showErrorMessage="true" showInputMessage="true" sqref="I13 N13 S13 W13 AB13 I18:I23 M18:M23 Q18:Q23 U18:U23 Y18:Y23 AC18:AC23 I26:I31 M26:M31 Q26:Q31 U26:U31 Y26:Y31 AC26:AC31 I34:I38 M34:M38 Q34:Q38 U34:U38 Y34:Y38 AC34:AC38" type="list">
      <formula1>$AW$2:$AW$3</formula1>
      <formula2>0</formula2>
    </dataValidation>
    <dataValidation allowBlank="true" error="O horário de início do intervalo só pode ser um dos apresentados no menu suspenso." errorTitle="Horário inválido" operator="between" showDropDown="false" showErrorMessage="true" showInputMessage="true" sqref="AQ32" type="list">
      <formula1>$BF$43:$BF$46</formula1>
      <formula2>0</formula2>
    </dataValidation>
    <dataValidation allowBlank="true" error="O horário de início do intervalo só pode ser um dos apresentados no menu suspenso." errorTitle="Horário inválido" operator="between" showDropDown="false" showErrorMessage="true" showInputMessage="true" sqref="AQ39" type="list">
      <formula1>$BF$51:$BF$54</formula1>
      <formula2>0</formula2>
    </dataValidation>
    <dataValidation allowBlank="true" error="O horário de início do intervalo só pode ser um dos apresentados no menu suspenso." errorTitle="Horário inválido" operator="between" showDropDown="false" showErrorMessage="true" showInputMessage="true" sqref="AQ46" type="list">
      <formula1>$BF$59:$BF$62</formula1>
      <formula2>0</formula2>
    </dataValidation>
    <dataValidation allowBlank="true" error="A duração do intervalo só pode ser um dos valores apresentados no menu suspenso." errorTitle="Duração inválida." operator="between" showDropDown="false" showErrorMessage="true" showInputMessage="true" sqref="AQ28 AQ35 AQ42" type="list">
      <formula1>$BF$32:$BF$38</formula1>
      <formula2>0</formula2>
    </dataValidation>
    <dataValidation allowBlank="true" error="Selecione um período no menu suspenso ao lado da célula." errorTitle="Sigla inválida" operator="between" showDropDown="false" showErrorMessage="true" showInputMessage="true" sqref="AA44:AA53" type="list">
      <formula1>$AW$26:$AW$29</formula1>
      <formula2>0</formula2>
    </dataValidation>
    <dataValidation allowBlank="true" error="Digite um valor inteiro maior ou igual a 1." errorTitle="Número de aulas inválido." operator="greaterThanOrEqual" showDropDown="false" showErrorMessage="true" showInputMessage="true" sqref="AE44:AF53" type="list">
      <formula1>$BA$21:$BA$23</formula1>
      <formula2>0</formula2>
    </dataValidation>
    <dataValidation allowBlank="true" operator="between" showDropDown="false" showErrorMessage="true" showInputMessage="true" sqref="AE54:AF54" type="list">
      <formula1>$BA$21:$BA$23</formula1>
      <formula2>0</formula2>
    </dataValidation>
    <dataValidation allowBlank="true" operator="between" showDropDown="false" showErrorMessage="true" showInputMessage="true" sqref="AA54:AB54" type="list">
      <formula1>$AW$26:$AW$29</formula1>
      <formula2>0</formula2>
    </dataValidation>
    <dataValidation allowBlank="true" operator="greaterThanOrEqual" showDropDown="false" showErrorMessage="true" showInputMessage="true" sqref="AC44:AD54" type="whole">
      <formula1>1</formula1>
      <formula2>0</formula2>
    </dataValidation>
    <dataValidation allowBlank="true" operator="greaterThanOrEqual" showDropDown="false" showErrorMessage="true" showInputMessage="true" sqref="AE59:AF65 AE70:AF75" type="decimal">
      <formula1>0</formula1>
      <formula2>0</formula2>
    </dataValidation>
    <dataValidation allowBlank="true" error="Este campo deve ser assinado e não preenchido no computador." errorTitle="Assinatura." operator="between" showDropDown="false" showErrorMessage="true" showInputMessage="true" sqref="C79:N79" type="none">
      <formula1>0</formula1>
      <formula2>0</formula2>
    </dataValidation>
  </dataValidations>
  <printOptions headings="false" gridLines="false" gridLinesSet="true" horizontalCentered="true" verticalCentered="true"/>
  <pageMargins left="0.39375" right="0.511805555555555" top="0.275694444444444" bottom="0.275694444444444"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1:113"/>
  <sheetViews>
    <sheetView windowProtection="false" showFormulas="false" showGridLines="false" showRowColHeaders="true" showZeros="true" rightToLeft="false" tabSelected="false" showOutlineSymbols="true" defaultGridColor="true" view="pageBreakPreview" topLeftCell="A112" colorId="64" zoomScale="85" zoomScaleNormal="100" zoomScalePageLayoutView="85" workbookViewId="0">
      <selection pane="topLeft" activeCell="C74" activeCellId="0" sqref="C74"/>
    </sheetView>
  </sheetViews>
  <sheetFormatPr defaultRowHeight="12.75"/>
  <cols>
    <col collapsed="false" hidden="false" max="2" min="1" style="1" width="2.69897959183673"/>
    <col collapsed="false" hidden="false" max="30" min="3" style="1" width="3.91326530612245"/>
    <col collapsed="false" hidden="false" max="32" min="31" style="1" width="4.45408163265306"/>
    <col collapsed="false" hidden="false" max="37" min="33" style="1" width="2.69897959183673"/>
    <col collapsed="false" hidden="false" max="44" min="38" style="1" width="8.36734693877551"/>
    <col collapsed="false" hidden="false" max="47" min="45" style="1" width="2.69897959183673"/>
    <col collapsed="false" hidden="false" max="48" min="48" style="137" width="5.39795918367347"/>
    <col collapsed="false" hidden="true" max="49" min="49" style="137" width="0"/>
    <col collapsed="false" hidden="false" max="50" min="50" style="137" width="6.20918367346939"/>
    <col collapsed="false" hidden="false" max="1025" min="51" style="1" width="2.69897959183673"/>
  </cols>
  <sheetData>
    <row r="1" customFormat="false" ht="15.75" hidden="false" customHeight="true" outlineLevel="0" collapsed="false">
      <c r="A1" s="0"/>
      <c r="B1" s="3" t="s">
        <v>102</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5.75" hidden="false" customHeight="true" outlineLevel="0" collapsed="false">
      <c r="A2" s="0"/>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0"/>
      <c r="AI2" s="0"/>
      <c r="AJ2" s="0"/>
      <c r="AK2" s="0"/>
      <c r="AL2" s="0"/>
      <c r="AM2" s="0"/>
      <c r="AN2" s="0"/>
      <c r="AO2" s="0"/>
      <c r="AP2" s="0"/>
      <c r="AQ2" s="0"/>
      <c r="AR2" s="0"/>
      <c r="AS2" s="0"/>
      <c r="AT2" s="0"/>
      <c r="AU2" s="0"/>
      <c r="AV2" s="138"/>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5.75" hidden="false" customHeight="true" outlineLevel="0" collapsed="false">
      <c r="A3" s="0"/>
      <c r="B3" s="4"/>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40"/>
      <c r="AH3" s="0"/>
      <c r="AI3" s="0"/>
      <c r="AJ3" s="0"/>
      <c r="AK3" s="0"/>
      <c r="AL3" s="7" t="s">
        <v>1</v>
      </c>
      <c r="AM3" s="7"/>
      <c r="AN3" s="7"/>
      <c r="AO3" s="7"/>
      <c r="AP3" s="7"/>
      <c r="AQ3" s="7"/>
      <c r="AR3" s="7"/>
      <c r="AS3" s="0"/>
      <c r="AT3" s="0"/>
      <c r="AU3" s="0"/>
      <c r="AV3" s="138"/>
      <c r="AW3" s="141" t="s">
        <v>45</v>
      </c>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5.75" hidden="false" customHeight="true" outlineLevel="0" collapsed="false">
      <c r="A4" s="0"/>
      <c r="B4" s="9"/>
      <c r="C4" s="10" t="s">
        <v>3</v>
      </c>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1"/>
      <c r="AH4" s="12"/>
      <c r="AI4" s="0"/>
      <c r="AJ4" s="0"/>
      <c r="AK4" s="0"/>
      <c r="AL4" s="0"/>
      <c r="AM4" s="0"/>
      <c r="AN4" s="0"/>
      <c r="AO4" s="0"/>
      <c r="AP4" s="0"/>
      <c r="AQ4" s="0"/>
      <c r="AR4" s="0"/>
      <c r="AS4" s="0"/>
      <c r="AT4" s="0"/>
      <c r="AU4" s="0"/>
      <c r="AV4" s="138"/>
      <c r="AW4" s="141" t="s">
        <v>48</v>
      </c>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5.75" hidden="false" customHeight="true" outlineLevel="0" collapsed="false">
      <c r="A5" s="0"/>
      <c r="B5" s="9"/>
      <c r="C5" s="142" t="s">
        <v>103</v>
      </c>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1"/>
      <c r="AH5" s="12"/>
      <c r="AI5" s="0"/>
      <c r="AJ5" s="0"/>
      <c r="AK5" s="0"/>
      <c r="AL5" s="143" t="s">
        <v>104</v>
      </c>
      <c r="AM5" s="143"/>
      <c r="AN5" s="143"/>
      <c r="AO5" s="143"/>
      <c r="AP5" s="143"/>
      <c r="AQ5" s="143"/>
      <c r="AR5" s="143"/>
      <c r="AS5" s="0"/>
      <c r="AT5" s="0"/>
      <c r="AU5" s="0"/>
      <c r="AV5" s="138"/>
      <c r="AW5" s="141" t="s">
        <v>50</v>
      </c>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5.75" hidden="false" customHeight="true" outlineLevel="0" collapsed="false">
      <c r="A6" s="0"/>
      <c r="B6" s="9"/>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1"/>
      <c r="AH6" s="12"/>
      <c r="AI6" s="0"/>
      <c r="AJ6" s="0"/>
      <c r="AK6" s="0"/>
      <c r="AL6" s="143"/>
      <c r="AM6" s="143"/>
      <c r="AN6" s="143"/>
      <c r="AO6" s="143"/>
      <c r="AP6" s="143"/>
      <c r="AQ6" s="143"/>
      <c r="AR6" s="143"/>
      <c r="AS6" s="0"/>
      <c r="AT6" s="0"/>
      <c r="AU6" s="0"/>
      <c r="AV6" s="138"/>
      <c r="AW6" s="8"/>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5.75" hidden="false" customHeight="true" outlineLevel="0" collapsed="false">
      <c r="A7" s="0"/>
      <c r="B7" s="9"/>
      <c r="C7" s="144" t="s">
        <v>6</v>
      </c>
      <c r="D7" s="144"/>
      <c r="E7" s="144"/>
      <c r="F7" s="145" t="str">
        <f aca="false">IF(FPA!F7="","",FPA!F7)</f>
        <v>Birigui</v>
      </c>
      <c r="G7" s="145"/>
      <c r="H7" s="145"/>
      <c r="I7" s="145"/>
      <c r="J7" s="145"/>
      <c r="K7" s="145"/>
      <c r="L7" s="145"/>
      <c r="M7" s="145"/>
      <c r="N7" s="145"/>
      <c r="O7" s="145"/>
      <c r="P7" s="145"/>
      <c r="Q7" s="145"/>
      <c r="R7" s="145"/>
      <c r="S7" s="145"/>
      <c r="T7" s="145"/>
      <c r="U7" s="146" t="s">
        <v>8</v>
      </c>
      <c r="V7" s="146"/>
      <c r="W7" s="146"/>
      <c r="X7" s="146"/>
      <c r="Y7" s="146"/>
      <c r="Z7" s="146"/>
      <c r="AA7" s="147" t="str">
        <f aca="false">IF(FPA!AA7="","",FPA!AA7)</f>
        <v/>
      </c>
      <c r="AB7" s="147"/>
      <c r="AC7" s="147"/>
      <c r="AD7" s="147"/>
      <c r="AE7" s="147"/>
      <c r="AF7" s="147"/>
      <c r="AG7" s="11"/>
      <c r="AH7" s="12"/>
      <c r="AI7" s="0"/>
      <c r="AJ7" s="0"/>
      <c r="AK7" s="0"/>
      <c r="AL7" s="0"/>
      <c r="AM7" s="0"/>
      <c r="AN7" s="0"/>
      <c r="AO7" s="0"/>
      <c r="AP7" s="0"/>
      <c r="AQ7" s="0"/>
      <c r="AR7" s="0"/>
      <c r="AS7" s="0"/>
      <c r="AT7" s="0"/>
      <c r="AU7" s="0"/>
      <c r="AV7" s="138"/>
      <c r="AW7" s="8"/>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5.75" hidden="false" customHeight="true" outlineLevel="0" collapsed="false">
      <c r="A8" s="0"/>
      <c r="B8" s="9"/>
      <c r="C8" s="62"/>
      <c r="D8" s="148"/>
      <c r="E8" s="148"/>
      <c r="F8" s="149"/>
      <c r="G8" s="149"/>
      <c r="H8" s="149"/>
      <c r="I8" s="149"/>
      <c r="J8" s="149"/>
      <c r="K8" s="149"/>
      <c r="L8" s="149"/>
      <c r="M8" s="149"/>
      <c r="N8" s="149"/>
      <c r="O8" s="149"/>
      <c r="P8" s="149"/>
      <c r="Q8" s="149"/>
      <c r="R8" s="149"/>
      <c r="S8" s="149"/>
      <c r="T8" s="149"/>
      <c r="U8" s="150"/>
      <c r="V8" s="149"/>
      <c r="W8" s="149"/>
      <c r="X8" s="149"/>
      <c r="Y8" s="149"/>
      <c r="Z8" s="149"/>
      <c r="AA8" s="151"/>
      <c r="AB8" s="151"/>
      <c r="AC8" s="151"/>
      <c r="AD8" s="151"/>
      <c r="AE8" s="151"/>
      <c r="AF8" s="151"/>
      <c r="AG8" s="11"/>
      <c r="AH8" s="12"/>
      <c r="AI8" s="0"/>
      <c r="AJ8" s="0"/>
      <c r="AK8" s="0"/>
      <c r="AL8" s="0"/>
      <c r="AM8" s="0"/>
      <c r="AN8" s="0"/>
      <c r="AO8" s="0"/>
      <c r="AP8" s="0"/>
      <c r="AQ8" s="0"/>
      <c r="AR8" s="0"/>
      <c r="AS8" s="0"/>
      <c r="AT8" s="0"/>
      <c r="AU8" s="0"/>
      <c r="AV8" s="138"/>
      <c r="AW8" s="8"/>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5.75" hidden="false" customHeight="true" outlineLevel="0" collapsed="false">
      <c r="A9" s="0"/>
      <c r="B9" s="9"/>
      <c r="C9" s="152" t="s">
        <v>9</v>
      </c>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1"/>
      <c r="AH9" s="12"/>
      <c r="AI9" s="0"/>
      <c r="AJ9" s="0"/>
      <c r="AK9" s="0"/>
      <c r="AL9" s="0"/>
      <c r="AM9" s="0"/>
      <c r="AN9" s="0"/>
      <c r="AO9" s="0"/>
      <c r="AP9" s="0"/>
      <c r="AQ9" s="0"/>
      <c r="AR9" s="0"/>
      <c r="AS9" s="0"/>
      <c r="AT9" s="0"/>
      <c r="AU9" s="0"/>
      <c r="AV9" s="138"/>
      <c r="AW9" s="8"/>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5.75" hidden="false" customHeight="true" outlineLevel="0" collapsed="false">
      <c r="A10" s="0"/>
      <c r="B10" s="9"/>
      <c r="C10" s="153" t="s">
        <v>10</v>
      </c>
      <c r="D10" s="153"/>
      <c r="E10" s="153"/>
      <c r="F10" s="154" t="str">
        <f aca="false">IF(FPA!F10="","",FPA!F10)</f>
        <v/>
      </c>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1"/>
      <c r="AH10" s="12"/>
      <c r="AI10" s="0"/>
      <c r="AJ10" s="155"/>
      <c r="AK10" s="0"/>
      <c r="AL10" s="0"/>
      <c r="AM10" s="0"/>
      <c r="AN10" s="0"/>
      <c r="AO10" s="0"/>
      <c r="AP10" s="0"/>
      <c r="AQ10" s="0"/>
      <c r="AR10" s="0"/>
      <c r="AS10" s="0"/>
      <c r="AT10" s="0"/>
      <c r="AU10" s="0"/>
      <c r="AV10" s="138"/>
      <c r="AW10" s="8"/>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5.75" hidden="false" customHeight="true" outlineLevel="0" collapsed="false">
      <c r="A11" s="0"/>
      <c r="B11" s="9"/>
      <c r="C11" s="156" t="s">
        <v>13</v>
      </c>
      <c r="D11" s="156"/>
      <c r="E11" s="156"/>
      <c r="F11" s="157" t="str">
        <f aca="false">IF(FPA!F11="","",FPA!F11)</f>
        <v>Indústria</v>
      </c>
      <c r="G11" s="157"/>
      <c r="H11" s="157"/>
      <c r="I11" s="157"/>
      <c r="J11" s="157"/>
      <c r="K11" s="157"/>
      <c r="L11" s="157"/>
      <c r="M11" s="157"/>
      <c r="N11" s="158" t="s">
        <v>105</v>
      </c>
      <c r="O11" s="158"/>
      <c r="P11" s="158"/>
      <c r="Q11" s="158"/>
      <c r="R11" s="158"/>
      <c r="S11" s="158"/>
      <c r="T11" s="159" t="str">
        <f aca="false">IF(FPA!AA10="","",FPA!AA10)</f>
        <v>Bica</v>
      </c>
      <c r="U11" s="159"/>
      <c r="V11" s="159"/>
      <c r="W11" s="159"/>
      <c r="X11" s="159"/>
      <c r="Y11" s="159"/>
      <c r="Z11" s="159"/>
      <c r="AA11" s="159"/>
      <c r="AB11" s="159"/>
      <c r="AC11" s="159"/>
      <c r="AD11" s="159"/>
      <c r="AE11" s="159"/>
      <c r="AF11" s="159"/>
      <c r="AG11" s="11"/>
      <c r="AH11" s="12"/>
      <c r="AI11" s="0"/>
      <c r="AJ11" s="0"/>
      <c r="AK11" s="0"/>
      <c r="AL11" s="52" t="str">
        <f aca="false">IF(FPA!AK8="","","Regime de trabalho (planilha FPA):")</f>
        <v/>
      </c>
      <c r="AM11" s="52"/>
      <c r="AN11" s="52"/>
      <c r="AO11" s="52"/>
      <c r="AP11" s="52"/>
      <c r="AQ11" s="52"/>
      <c r="AR11" s="52"/>
      <c r="AS11" s="0"/>
      <c r="AT11" s="0"/>
      <c r="AU11" s="0"/>
      <c r="AV11" s="138"/>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5.75" hidden="false" customHeight="true" outlineLevel="0" collapsed="false">
      <c r="A12" s="0"/>
      <c r="B12" s="9"/>
      <c r="C12" s="156" t="s">
        <v>16</v>
      </c>
      <c r="D12" s="156"/>
      <c r="E12" s="156"/>
      <c r="F12" s="160" t="str">
        <f aca="false">IF(FPA!F12="","",FPA!F12)</f>
        <v/>
      </c>
      <c r="G12" s="160"/>
      <c r="H12" s="160"/>
      <c r="I12" s="160"/>
      <c r="J12" s="160"/>
      <c r="K12" s="160"/>
      <c r="L12" s="160"/>
      <c r="M12" s="160"/>
      <c r="N12" s="161" t="s">
        <v>15</v>
      </c>
      <c r="O12" s="161"/>
      <c r="P12" s="161"/>
      <c r="Q12" s="162" t="str">
        <f aca="false">IF(FPA!Q11="","",FPA!Q11)</f>
        <v/>
      </c>
      <c r="R12" s="162"/>
      <c r="S12" s="162"/>
      <c r="T12" s="162"/>
      <c r="U12" s="162"/>
      <c r="V12" s="162"/>
      <c r="W12" s="162"/>
      <c r="X12" s="162"/>
      <c r="Y12" s="162"/>
      <c r="Z12" s="162"/>
      <c r="AA12" s="162"/>
      <c r="AB12" s="162"/>
      <c r="AC12" s="162"/>
      <c r="AD12" s="162"/>
      <c r="AE12" s="162"/>
      <c r="AF12" s="162"/>
      <c r="AG12" s="11"/>
      <c r="AH12" s="12"/>
      <c r="AI12" s="0"/>
      <c r="AJ12" s="0"/>
      <c r="AK12" s="0"/>
      <c r="AL12" s="13"/>
      <c r="AM12" s="13"/>
      <c r="AN12" s="163"/>
      <c r="AO12" s="164" t="str">
        <f aca="false">IF(AL11="","",IF(OR(FPA!AY11&gt;40,FPA!AX11&gt;2),"Regime de trabalho inválido",FPA!AY11))</f>
        <v/>
      </c>
      <c r="AP12" s="163"/>
      <c r="AQ12" s="163"/>
      <c r="AR12" s="13"/>
      <c r="AS12" s="0"/>
      <c r="AT12" s="0"/>
      <c r="AU12" s="0"/>
      <c r="AV12" s="138"/>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5.75" hidden="false" customHeight="true" outlineLevel="0" collapsed="false">
      <c r="A13" s="0"/>
      <c r="B13" s="9"/>
      <c r="C13" s="165" t="s">
        <v>19</v>
      </c>
      <c r="D13" s="165"/>
      <c r="E13" s="165"/>
      <c r="F13" s="165"/>
      <c r="G13" s="165"/>
      <c r="H13" s="165"/>
      <c r="I13" s="166" t="str">
        <f aca="false">IF(FPA!I13="","",FPA!I13)</f>
        <v/>
      </c>
      <c r="J13" s="167" t="s">
        <v>20</v>
      </c>
      <c r="K13" s="167"/>
      <c r="L13" s="167"/>
      <c r="M13" s="167"/>
      <c r="N13" s="166" t="str">
        <f aca="false">IF(FPA!N13="","",FPA!N13)</f>
        <v/>
      </c>
      <c r="O13" s="168" t="s">
        <v>21</v>
      </c>
      <c r="P13" s="168"/>
      <c r="Q13" s="168"/>
      <c r="R13" s="168"/>
      <c r="S13" s="166" t="str">
        <f aca="false">IF(FPA!S13="","",FPA!S13)</f>
        <v/>
      </c>
      <c r="T13" s="169" t="s">
        <v>22</v>
      </c>
      <c r="U13" s="169"/>
      <c r="V13" s="169"/>
      <c r="W13" s="166" t="str">
        <f aca="false">IF(FPA!W13="","",FPA!W13)</f>
        <v/>
      </c>
      <c r="X13" s="170" t="s">
        <v>23</v>
      </c>
      <c r="Y13" s="170"/>
      <c r="Z13" s="170"/>
      <c r="AA13" s="170"/>
      <c r="AB13" s="166" t="str">
        <f aca="false">IF(FPA!AB13="","",FPA!AB13)</f>
        <v/>
      </c>
      <c r="AC13" s="171" t="s">
        <v>24</v>
      </c>
      <c r="AD13" s="171"/>
      <c r="AE13" s="171"/>
      <c r="AF13" s="171"/>
      <c r="AG13" s="11"/>
      <c r="AH13" s="12"/>
      <c r="AI13" s="0"/>
      <c r="AJ13" s="0"/>
      <c r="AK13" s="0"/>
      <c r="AL13" s="13"/>
      <c r="AM13" s="13"/>
      <c r="AN13" s="13"/>
      <c r="AO13" s="13"/>
      <c r="AP13" s="13"/>
      <c r="AQ13" s="13"/>
      <c r="AR13" s="13"/>
      <c r="AS13" s="0"/>
      <c r="AT13" s="0"/>
      <c r="AU13" s="0"/>
      <c r="AV13" s="138"/>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5.75" hidden="false" customHeight="true" outlineLevel="0" collapsed="false">
      <c r="A14" s="0"/>
      <c r="B14" s="9"/>
      <c r="C14" s="40" t="str">
        <f aca="false">IF(AND(AX9=1,AX10=1),"O docente não pode ser substituto e temporário ao mesmo tempo",IF(AND(AX6=1,AX7=1),"O docente não pode ser 20h e 40h ao mesmo tempo",IF(AND(AX7=1,AX8=1),"O docente RDE já possui regime de 40h. Não precisa marcar o 40h se for RDE",IF(OR(AX9=1,AX10=1)*AND(AX8=1),"O docente substituto ou temporário não pode ser RDE",IF(AND(AX6=1,AX8=1),"O docente RDE tem regime de 40h, então não pode ser 20h","")))))</f>
        <v/>
      </c>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11"/>
      <c r="AH14" s="12"/>
      <c r="AI14" s="0"/>
      <c r="AJ14" s="0"/>
      <c r="AK14" s="0"/>
      <c r="AL14" s="52" t="s">
        <v>106</v>
      </c>
      <c r="AM14" s="52"/>
      <c r="AN14" s="52"/>
      <c r="AO14" s="52"/>
      <c r="AP14" s="52"/>
      <c r="AQ14" s="52"/>
      <c r="AR14" s="52"/>
      <c r="AS14" s="0"/>
      <c r="AT14" s="0"/>
      <c r="AU14" s="0"/>
      <c r="AV14" s="138"/>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5.75" hidden="false" customHeight="true" outlineLevel="0" collapsed="false">
      <c r="A15" s="0"/>
      <c r="B15" s="9"/>
      <c r="C15" s="172" t="s">
        <v>107</v>
      </c>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1"/>
      <c r="AH15" s="12"/>
      <c r="AI15" s="0"/>
      <c r="AJ15" s="0"/>
      <c r="AK15" s="0"/>
      <c r="AL15" s="13"/>
      <c r="AM15" s="13"/>
      <c r="AN15" s="13"/>
      <c r="AO15" s="164" t="n">
        <f aca="false">FPA!AW15</f>
        <v>50</v>
      </c>
      <c r="AP15" s="13"/>
      <c r="AQ15" s="13"/>
      <c r="AR15" s="13"/>
      <c r="AS15" s="0"/>
      <c r="AT15" s="0"/>
      <c r="AU15" s="0"/>
      <c r="AV15" s="138"/>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5.75" hidden="false" customHeight="true" outlineLevel="0" collapsed="false">
      <c r="A16" s="0"/>
      <c r="B16" s="9"/>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1"/>
      <c r="AH16" s="12"/>
      <c r="AI16" s="0"/>
      <c r="AJ16" s="0"/>
      <c r="AK16" s="0"/>
      <c r="AL16" s="13"/>
      <c r="AM16" s="13"/>
      <c r="AN16" s="13"/>
      <c r="AO16" s="13"/>
      <c r="AP16" s="13"/>
      <c r="AQ16" s="13"/>
      <c r="AR16" s="13"/>
      <c r="AS16" s="0"/>
      <c r="AT16" s="0"/>
      <c r="AU16" s="0"/>
      <c r="AV16" s="138"/>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5.75" hidden="false" customHeight="true" outlineLevel="0" collapsed="false">
      <c r="A17" s="0"/>
      <c r="B17" s="9"/>
      <c r="C17" s="42" t="s">
        <v>27</v>
      </c>
      <c r="D17" s="42"/>
      <c r="E17" s="43" t="s">
        <v>28</v>
      </c>
      <c r="F17" s="43"/>
      <c r="G17" s="43"/>
      <c r="H17" s="43"/>
      <c r="I17" s="44" t="s">
        <v>108</v>
      </c>
      <c r="J17" s="44"/>
      <c r="K17" s="44"/>
      <c r="L17" s="44"/>
      <c r="M17" s="44" t="s">
        <v>109</v>
      </c>
      <c r="N17" s="44"/>
      <c r="O17" s="44"/>
      <c r="P17" s="44"/>
      <c r="Q17" s="44" t="s">
        <v>110</v>
      </c>
      <c r="R17" s="44"/>
      <c r="S17" s="44"/>
      <c r="T17" s="44"/>
      <c r="U17" s="44" t="s">
        <v>111</v>
      </c>
      <c r="V17" s="44"/>
      <c r="W17" s="44"/>
      <c r="X17" s="44"/>
      <c r="Y17" s="44" t="s">
        <v>112</v>
      </c>
      <c r="Z17" s="44"/>
      <c r="AA17" s="44"/>
      <c r="AB17" s="44"/>
      <c r="AC17" s="45" t="s">
        <v>113</v>
      </c>
      <c r="AD17" s="45"/>
      <c r="AE17" s="45"/>
      <c r="AF17" s="45"/>
      <c r="AG17" s="11"/>
      <c r="AH17" s="12"/>
      <c r="AI17" s="0"/>
      <c r="AJ17" s="0"/>
      <c r="AK17" s="0"/>
      <c r="AL17" s="13"/>
      <c r="AM17" s="13"/>
      <c r="AN17" s="13"/>
      <c r="AO17" s="13"/>
      <c r="AP17" s="13"/>
      <c r="AQ17" s="13"/>
      <c r="AR17" s="13"/>
      <c r="AS17" s="0"/>
      <c r="AT17" s="0"/>
      <c r="AU17" s="0"/>
      <c r="AV17" s="138"/>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5.75" hidden="false" customHeight="true" outlineLevel="0" collapsed="false">
      <c r="A18" s="0"/>
      <c r="B18" s="9"/>
      <c r="C18" s="46" t="s">
        <v>36</v>
      </c>
      <c r="D18" s="46"/>
      <c r="E18" s="47" t="n">
        <f aca="false">FPA!E18</f>
        <v>1</v>
      </c>
      <c r="F18" s="47"/>
      <c r="G18" s="47"/>
      <c r="H18" s="47"/>
      <c r="I18" s="48"/>
      <c r="J18" s="48"/>
      <c r="K18" s="48"/>
      <c r="L18" s="48"/>
      <c r="M18" s="48"/>
      <c r="N18" s="48"/>
      <c r="O18" s="48"/>
      <c r="P18" s="48"/>
      <c r="Q18" s="48"/>
      <c r="R18" s="48"/>
      <c r="S18" s="48"/>
      <c r="T18" s="48"/>
      <c r="U18" s="48"/>
      <c r="V18" s="48"/>
      <c r="W18" s="48"/>
      <c r="X18" s="48"/>
      <c r="Y18" s="48"/>
      <c r="Z18" s="48"/>
      <c r="AA18" s="48"/>
      <c r="AB18" s="48"/>
      <c r="AC18" s="98"/>
      <c r="AD18" s="98"/>
      <c r="AE18" s="98"/>
      <c r="AF18" s="98"/>
      <c r="AG18" s="51"/>
      <c r="AH18" s="12"/>
      <c r="AI18" s="0"/>
      <c r="AJ18" s="0"/>
      <c r="AK18" s="0"/>
      <c r="AL18" s="13"/>
      <c r="AM18" s="13"/>
      <c r="AN18" s="13"/>
      <c r="AO18" s="13"/>
      <c r="AP18" s="13"/>
      <c r="AQ18" s="13"/>
      <c r="AR18" s="13"/>
      <c r="AS18" s="0"/>
      <c r="AT18" s="0"/>
      <c r="AU18" s="0"/>
      <c r="AV18" s="138"/>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5.75" hidden="false" customHeight="true" outlineLevel="0" collapsed="false">
      <c r="A19" s="0"/>
      <c r="B19" s="9"/>
      <c r="C19" s="46"/>
      <c r="D19" s="46"/>
      <c r="E19" s="47" t="n">
        <f aca="false">FPA!E19</f>
        <v>2</v>
      </c>
      <c r="F19" s="47"/>
      <c r="G19" s="47"/>
      <c r="H19" s="47"/>
      <c r="I19" s="48"/>
      <c r="J19" s="48"/>
      <c r="K19" s="48"/>
      <c r="L19" s="48"/>
      <c r="M19" s="48"/>
      <c r="N19" s="48"/>
      <c r="O19" s="48"/>
      <c r="P19" s="48"/>
      <c r="Q19" s="48"/>
      <c r="R19" s="48"/>
      <c r="S19" s="48"/>
      <c r="T19" s="48"/>
      <c r="U19" s="48"/>
      <c r="V19" s="48"/>
      <c r="W19" s="48"/>
      <c r="X19" s="48"/>
      <c r="Y19" s="48"/>
      <c r="Z19" s="48"/>
      <c r="AA19" s="48"/>
      <c r="AB19" s="48"/>
      <c r="AC19" s="98"/>
      <c r="AD19" s="98"/>
      <c r="AE19" s="98"/>
      <c r="AF19" s="98"/>
      <c r="AG19" s="51"/>
      <c r="AH19" s="12"/>
      <c r="AI19" s="0"/>
      <c r="AJ19" s="0"/>
      <c r="AK19" s="0"/>
      <c r="AL19" s="13"/>
      <c r="AM19" s="13"/>
      <c r="AN19" s="13"/>
      <c r="AO19" s="13"/>
      <c r="AP19" s="13"/>
      <c r="AQ19" s="13"/>
      <c r="AR19" s="13"/>
      <c r="AS19" s="0"/>
      <c r="AT19" s="0"/>
      <c r="AU19" s="0"/>
      <c r="AV19" s="138"/>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5.75" hidden="false" customHeight="true" outlineLevel="0" collapsed="false">
      <c r="A20" s="0"/>
      <c r="B20" s="9"/>
      <c r="C20" s="46"/>
      <c r="D20" s="46"/>
      <c r="E20" s="47" t="n">
        <f aca="false">FPA!E20</f>
        <v>3</v>
      </c>
      <c r="F20" s="47"/>
      <c r="G20" s="47"/>
      <c r="H20" s="47"/>
      <c r="I20" s="48"/>
      <c r="J20" s="48"/>
      <c r="K20" s="48"/>
      <c r="L20" s="48"/>
      <c r="M20" s="48"/>
      <c r="N20" s="48"/>
      <c r="O20" s="48"/>
      <c r="P20" s="48"/>
      <c r="Q20" s="48"/>
      <c r="R20" s="48"/>
      <c r="S20" s="48"/>
      <c r="T20" s="48"/>
      <c r="U20" s="48"/>
      <c r="V20" s="48"/>
      <c r="W20" s="48"/>
      <c r="X20" s="48"/>
      <c r="Y20" s="48"/>
      <c r="Z20" s="48"/>
      <c r="AA20" s="48"/>
      <c r="AB20" s="48"/>
      <c r="AC20" s="98"/>
      <c r="AD20" s="98"/>
      <c r="AE20" s="98"/>
      <c r="AF20" s="98"/>
      <c r="AG20" s="51"/>
      <c r="AH20" s="12"/>
      <c r="AI20" s="0"/>
      <c r="AJ20" s="0"/>
      <c r="AK20" s="0"/>
      <c r="AL20" s="0"/>
      <c r="AM20" s="0"/>
      <c r="AN20" s="0"/>
      <c r="AO20" s="0"/>
      <c r="AP20" s="0"/>
      <c r="AQ20" s="0"/>
      <c r="AR20" s="0"/>
      <c r="AS20" s="0"/>
      <c r="AT20" s="0"/>
      <c r="AU20" s="0"/>
      <c r="AV20" s="138"/>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5.75" hidden="false" customHeight="true" outlineLevel="0" collapsed="false">
      <c r="A21" s="0"/>
      <c r="B21" s="9"/>
      <c r="C21" s="46"/>
      <c r="D21" s="46"/>
      <c r="E21" s="47" t="n">
        <f aca="false">FPA!E21</f>
        <v>4</v>
      </c>
      <c r="F21" s="47"/>
      <c r="G21" s="47"/>
      <c r="H21" s="47"/>
      <c r="I21" s="48"/>
      <c r="J21" s="48"/>
      <c r="K21" s="48"/>
      <c r="L21" s="48"/>
      <c r="M21" s="48"/>
      <c r="N21" s="48"/>
      <c r="O21" s="48"/>
      <c r="P21" s="48"/>
      <c r="Q21" s="48"/>
      <c r="R21" s="48"/>
      <c r="S21" s="48"/>
      <c r="T21" s="48"/>
      <c r="U21" s="48"/>
      <c r="V21" s="48"/>
      <c r="W21" s="48"/>
      <c r="X21" s="48"/>
      <c r="Y21" s="48"/>
      <c r="Z21" s="48"/>
      <c r="AA21" s="48"/>
      <c r="AB21" s="48"/>
      <c r="AC21" s="98"/>
      <c r="AD21" s="98"/>
      <c r="AE21" s="98"/>
      <c r="AF21" s="98"/>
      <c r="AG21" s="51"/>
      <c r="AH21" s="12"/>
      <c r="AI21" s="0"/>
      <c r="AJ21" s="0"/>
      <c r="AK21" s="0"/>
      <c r="AL21" s="13"/>
      <c r="AM21" s="13"/>
      <c r="AN21" s="13"/>
      <c r="AO21" s="0"/>
      <c r="AP21" s="13"/>
      <c r="AQ21" s="13"/>
      <c r="AR21" s="13"/>
      <c r="AS21" s="0"/>
      <c r="AT21" s="0"/>
      <c r="AU21" s="0"/>
      <c r="AV21" s="138"/>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5.75" hidden="false" customHeight="true" outlineLevel="0" collapsed="false">
      <c r="A22" s="0"/>
      <c r="B22" s="9"/>
      <c r="C22" s="46"/>
      <c r="D22" s="46"/>
      <c r="E22" s="47" t="n">
        <f aca="false">FPA!E22</f>
        <v>5</v>
      </c>
      <c r="F22" s="47"/>
      <c r="G22" s="47"/>
      <c r="H22" s="47"/>
      <c r="I22" s="48"/>
      <c r="J22" s="48"/>
      <c r="K22" s="48"/>
      <c r="L22" s="48"/>
      <c r="M22" s="48"/>
      <c r="N22" s="48"/>
      <c r="O22" s="48"/>
      <c r="P22" s="48"/>
      <c r="Q22" s="48"/>
      <c r="R22" s="48"/>
      <c r="S22" s="48"/>
      <c r="T22" s="48"/>
      <c r="U22" s="48"/>
      <c r="V22" s="48"/>
      <c r="W22" s="48"/>
      <c r="X22" s="48"/>
      <c r="Y22" s="48"/>
      <c r="Z22" s="48"/>
      <c r="AA22" s="48"/>
      <c r="AB22" s="48"/>
      <c r="AC22" s="98"/>
      <c r="AD22" s="98"/>
      <c r="AE22" s="98"/>
      <c r="AF22" s="98"/>
      <c r="AG22" s="51"/>
      <c r="AH22" s="12"/>
      <c r="AI22" s="0"/>
      <c r="AJ22" s="0"/>
      <c r="AK22" s="0"/>
      <c r="AL22" s="13"/>
      <c r="AM22" s="13"/>
      <c r="AN22" s="13"/>
      <c r="AO22" s="13"/>
      <c r="AP22" s="13"/>
      <c r="AQ22" s="13"/>
      <c r="AR22" s="13"/>
      <c r="AS22" s="0"/>
      <c r="AT22" s="0"/>
      <c r="AU22" s="0"/>
      <c r="AV22" s="138"/>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5.75" hidden="false" customHeight="true" outlineLevel="0" collapsed="false">
      <c r="A23" s="0"/>
      <c r="B23" s="9"/>
      <c r="C23" s="46"/>
      <c r="D23" s="46"/>
      <c r="E23" s="47" t="n">
        <f aca="false">FPA!E23</f>
        <v>6</v>
      </c>
      <c r="F23" s="47"/>
      <c r="G23" s="47"/>
      <c r="H23" s="47"/>
      <c r="I23" s="48"/>
      <c r="J23" s="48"/>
      <c r="K23" s="48"/>
      <c r="L23" s="48"/>
      <c r="M23" s="48"/>
      <c r="N23" s="48"/>
      <c r="O23" s="48"/>
      <c r="P23" s="48"/>
      <c r="Q23" s="48"/>
      <c r="R23" s="48"/>
      <c r="S23" s="48"/>
      <c r="T23" s="48"/>
      <c r="U23" s="48"/>
      <c r="V23" s="48"/>
      <c r="W23" s="48"/>
      <c r="X23" s="48"/>
      <c r="Y23" s="48"/>
      <c r="Z23" s="48"/>
      <c r="AA23" s="48"/>
      <c r="AB23" s="48"/>
      <c r="AC23" s="98"/>
      <c r="AD23" s="98"/>
      <c r="AE23" s="98"/>
      <c r="AF23" s="98"/>
      <c r="AG23" s="51"/>
      <c r="AH23" s="12"/>
      <c r="AI23" s="0"/>
      <c r="AJ23" s="0"/>
      <c r="AK23" s="0"/>
      <c r="AL23" s="24" t="str">
        <f aca="false">IF(COUNTA(I18:AF23,I26:AF31,I34:AF38)=0,"","Pelas informações inseridas no horário consolidado, ao lado, o total de aulas ministradas é de")</f>
        <v/>
      </c>
      <c r="AM23" s="24"/>
      <c r="AN23" s="24"/>
      <c r="AO23" s="24"/>
      <c r="AP23" s="24"/>
      <c r="AQ23" s="24"/>
      <c r="AR23" s="24"/>
      <c r="AS23" s="0"/>
      <c r="AT23" s="0"/>
      <c r="AU23" s="0"/>
      <c r="AV23" s="138"/>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5.75" hidden="false" customHeight="true" outlineLevel="0" collapsed="false">
      <c r="A24" s="0"/>
      <c r="B24" s="9"/>
      <c r="C24" s="56" t="n">
        <f aca="false">COUNTIF(I18:I23,#REF!)</f>
        <v>0</v>
      </c>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11"/>
      <c r="AH24" s="12"/>
      <c r="AI24" s="0"/>
      <c r="AJ24" s="0"/>
      <c r="AK24" s="0"/>
      <c r="AL24" s="24"/>
      <c r="AM24" s="24"/>
      <c r="AN24" s="24"/>
      <c r="AO24" s="24"/>
      <c r="AP24" s="24"/>
      <c r="AQ24" s="24"/>
      <c r="AR24" s="24"/>
      <c r="AS24" s="0"/>
      <c r="AT24" s="0"/>
      <c r="AU24" s="0"/>
      <c r="AV24" s="138"/>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15.75" hidden="false" customHeight="true" outlineLevel="0" collapsed="false">
      <c r="A25" s="0"/>
      <c r="B25" s="9"/>
      <c r="C25" s="42" t="s">
        <v>27</v>
      </c>
      <c r="D25" s="42"/>
      <c r="E25" s="43" t="s">
        <v>28</v>
      </c>
      <c r="F25" s="43"/>
      <c r="G25" s="43"/>
      <c r="H25" s="43"/>
      <c r="I25" s="44" t="s">
        <v>108</v>
      </c>
      <c r="J25" s="44"/>
      <c r="K25" s="44"/>
      <c r="L25" s="44"/>
      <c r="M25" s="44" t="s">
        <v>109</v>
      </c>
      <c r="N25" s="44"/>
      <c r="O25" s="44"/>
      <c r="P25" s="44"/>
      <c r="Q25" s="44" t="s">
        <v>110</v>
      </c>
      <c r="R25" s="44"/>
      <c r="S25" s="44"/>
      <c r="T25" s="44"/>
      <c r="U25" s="44" t="s">
        <v>111</v>
      </c>
      <c r="V25" s="44"/>
      <c r="W25" s="44"/>
      <c r="X25" s="44"/>
      <c r="Y25" s="44" t="s">
        <v>112</v>
      </c>
      <c r="Z25" s="44"/>
      <c r="AA25" s="44"/>
      <c r="AB25" s="44"/>
      <c r="AC25" s="45" t="s">
        <v>113</v>
      </c>
      <c r="AD25" s="45"/>
      <c r="AE25" s="45"/>
      <c r="AF25" s="45"/>
      <c r="AG25" s="11"/>
      <c r="AH25" s="12"/>
      <c r="AI25" s="0"/>
      <c r="AJ25" s="0"/>
      <c r="AK25" s="0"/>
      <c r="AL25" s="13"/>
      <c r="AM25" s="13"/>
      <c r="AN25" s="13"/>
      <c r="AO25" s="164" t="str">
        <f aca="false">IF(COUNTA(I18:AF23,I26:AF31,I34:AF38)=0,"",COUNTA(I18:AF23,I26:AF31,I34:AF38))</f>
        <v/>
      </c>
      <c r="AP25" s="13"/>
      <c r="AQ25" s="13"/>
      <c r="AR25" s="13"/>
      <c r="AS25" s="0"/>
      <c r="AT25" s="0"/>
      <c r="AU25" s="0"/>
      <c r="AV25" s="138"/>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5.75" hidden="false" customHeight="true" outlineLevel="0" collapsed="false">
      <c r="A26" s="0"/>
      <c r="B26" s="9"/>
      <c r="C26" s="46" t="s">
        <v>44</v>
      </c>
      <c r="D26" s="46"/>
      <c r="E26" s="47" t="n">
        <f aca="false">FPA!E26</f>
        <v>1</v>
      </c>
      <c r="F26" s="47"/>
      <c r="G26" s="47"/>
      <c r="H26" s="47"/>
      <c r="I26" s="48"/>
      <c r="J26" s="48"/>
      <c r="K26" s="48"/>
      <c r="L26" s="48"/>
      <c r="M26" s="48"/>
      <c r="N26" s="48"/>
      <c r="O26" s="48"/>
      <c r="P26" s="48"/>
      <c r="Q26" s="48"/>
      <c r="R26" s="48"/>
      <c r="S26" s="48"/>
      <c r="T26" s="48"/>
      <c r="U26" s="48"/>
      <c r="V26" s="48"/>
      <c r="W26" s="48"/>
      <c r="X26" s="48"/>
      <c r="Y26" s="48"/>
      <c r="Z26" s="48"/>
      <c r="AA26" s="48"/>
      <c r="AB26" s="48"/>
      <c r="AC26" s="98"/>
      <c r="AD26" s="98"/>
      <c r="AE26" s="98"/>
      <c r="AF26" s="98"/>
      <c r="AG26" s="51"/>
      <c r="AH26" s="12"/>
      <c r="AI26" s="0"/>
      <c r="AJ26" s="0"/>
      <c r="AK26" s="0"/>
      <c r="AL26" s="13"/>
      <c r="AM26" s="13"/>
      <c r="AN26" s="13"/>
      <c r="AO26" s="13"/>
      <c r="AP26" s="13"/>
      <c r="AQ26" s="13"/>
      <c r="AR26" s="13"/>
      <c r="AS26" s="0"/>
      <c r="AT26" s="0"/>
      <c r="AU26" s="0"/>
      <c r="AV26" s="138"/>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5.75" hidden="false" customHeight="true" outlineLevel="0" collapsed="false">
      <c r="A27" s="0"/>
      <c r="B27" s="9"/>
      <c r="C27" s="46"/>
      <c r="D27" s="46"/>
      <c r="E27" s="47" t="n">
        <f aca="false">FPA!E27</f>
        <v>2</v>
      </c>
      <c r="F27" s="47"/>
      <c r="G27" s="47"/>
      <c r="H27" s="47"/>
      <c r="I27" s="48"/>
      <c r="J27" s="48"/>
      <c r="K27" s="48"/>
      <c r="L27" s="48"/>
      <c r="M27" s="48"/>
      <c r="N27" s="48"/>
      <c r="O27" s="48"/>
      <c r="P27" s="48"/>
      <c r="Q27" s="48"/>
      <c r="R27" s="48"/>
      <c r="S27" s="48"/>
      <c r="T27" s="48"/>
      <c r="U27" s="48"/>
      <c r="V27" s="48"/>
      <c r="W27" s="48"/>
      <c r="X27" s="48"/>
      <c r="Y27" s="48"/>
      <c r="Z27" s="48"/>
      <c r="AA27" s="48"/>
      <c r="AB27" s="48"/>
      <c r="AC27" s="98"/>
      <c r="AD27" s="98"/>
      <c r="AE27" s="98"/>
      <c r="AF27" s="98"/>
      <c r="AG27" s="51"/>
      <c r="AH27" s="12"/>
      <c r="AI27" s="0"/>
      <c r="AJ27" s="0"/>
      <c r="AK27" s="0"/>
      <c r="AL27" s="52" t="str">
        <f aca="false">IF(COUNTA(I18:AF23,I26:AF31,I34:AF38)=0,"","Isto equivale a uma carga horária aproximada de")</f>
        <v/>
      </c>
      <c r="AM27" s="52"/>
      <c r="AN27" s="52"/>
      <c r="AO27" s="52"/>
      <c r="AP27" s="52"/>
      <c r="AQ27" s="52"/>
      <c r="AR27" s="52"/>
      <c r="AS27" s="0"/>
      <c r="AT27" s="0"/>
      <c r="AU27" s="0"/>
      <c r="AV27" s="138"/>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5.75" hidden="false" customHeight="true" outlineLevel="0" collapsed="false">
      <c r="A28" s="0"/>
      <c r="B28" s="9"/>
      <c r="C28" s="46"/>
      <c r="D28" s="46"/>
      <c r="E28" s="47" t="n">
        <f aca="false">FPA!E28</f>
        <v>3</v>
      </c>
      <c r="F28" s="47"/>
      <c r="G28" s="47"/>
      <c r="H28" s="47"/>
      <c r="I28" s="48"/>
      <c r="J28" s="48"/>
      <c r="K28" s="48"/>
      <c r="L28" s="48"/>
      <c r="M28" s="48"/>
      <c r="N28" s="48"/>
      <c r="O28" s="48"/>
      <c r="P28" s="48"/>
      <c r="Q28" s="48"/>
      <c r="R28" s="48"/>
      <c r="S28" s="48"/>
      <c r="T28" s="48"/>
      <c r="U28" s="48"/>
      <c r="V28" s="48"/>
      <c r="W28" s="48"/>
      <c r="X28" s="48"/>
      <c r="Y28" s="48"/>
      <c r="Z28" s="48"/>
      <c r="AA28" s="48"/>
      <c r="AB28" s="48"/>
      <c r="AC28" s="98"/>
      <c r="AD28" s="98"/>
      <c r="AE28" s="98"/>
      <c r="AF28" s="98"/>
      <c r="AG28" s="51"/>
      <c r="AH28" s="12"/>
      <c r="AI28" s="0"/>
      <c r="AJ28" s="0"/>
      <c r="AK28" s="0"/>
      <c r="AL28" s="13"/>
      <c r="AM28" s="13"/>
      <c r="AN28" s="13"/>
      <c r="AO28" s="164" t="str">
        <f aca="false">IF(COUNTA(I18:AF23,I26:AF31,I34:AF38)=0,"",IF(ROUND(COUNTA(I18:AF23,I26:AF31,I34:AF38)*AO15/60,0)=1,ROUND(COUNTA(I18:AF23,I26:AF31,I34:AF38)*AO15/60,0)&amp;" hora",ROUND(COUNTA(I18:AF23,I26:AF31,I34:AF38)*AO15/60,0)&amp;" horas"))</f>
        <v/>
      </c>
      <c r="AP28" s="13"/>
      <c r="AQ28" s="13"/>
      <c r="AR28" s="13"/>
      <c r="AS28" s="0"/>
      <c r="AT28" s="0"/>
      <c r="AU28" s="0"/>
      <c r="AV28" s="138"/>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5.75" hidden="false" customHeight="true" outlineLevel="0" collapsed="false">
      <c r="A29" s="0"/>
      <c r="B29" s="9"/>
      <c r="C29" s="46"/>
      <c r="D29" s="46"/>
      <c r="E29" s="47" t="n">
        <f aca="false">FPA!E29</f>
        <v>4</v>
      </c>
      <c r="F29" s="47"/>
      <c r="G29" s="47"/>
      <c r="H29" s="47"/>
      <c r="I29" s="48"/>
      <c r="J29" s="48"/>
      <c r="K29" s="48"/>
      <c r="L29" s="48"/>
      <c r="M29" s="48"/>
      <c r="N29" s="48"/>
      <c r="O29" s="48"/>
      <c r="P29" s="48"/>
      <c r="Q29" s="48"/>
      <c r="R29" s="48"/>
      <c r="S29" s="48"/>
      <c r="T29" s="48"/>
      <c r="U29" s="48"/>
      <c r="V29" s="48"/>
      <c r="W29" s="48"/>
      <c r="X29" s="48"/>
      <c r="Y29" s="48"/>
      <c r="Z29" s="48"/>
      <c r="AA29" s="48"/>
      <c r="AB29" s="48"/>
      <c r="AC29" s="98"/>
      <c r="AD29" s="98"/>
      <c r="AE29" s="98"/>
      <c r="AF29" s="98"/>
      <c r="AG29" s="51"/>
      <c r="AH29" s="12"/>
      <c r="AI29" s="0"/>
      <c r="AJ29" s="0"/>
      <c r="AK29" s="0"/>
      <c r="AL29" s="13"/>
      <c r="AM29" s="13"/>
      <c r="AN29" s="13"/>
      <c r="AO29" s="13"/>
      <c r="AP29" s="13"/>
      <c r="AQ29" s="13"/>
      <c r="AR29" s="13"/>
      <c r="AS29" s="0"/>
      <c r="AT29" s="0"/>
      <c r="AU29" s="0"/>
      <c r="AV29" s="138"/>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5.75" hidden="false" customHeight="true" outlineLevel="0" collapsed="false">
      <c r="A30" s="0"/>
      <c r="B30" s="9"/>
      <c r="C30" s="46"/>
      <c r="D30" s="46"/>
      <c r="E30" s="47" t="n">
        <f aca="false">FPA!E30</f>
        <v>5</v>
      </c>
      <c r="F30" s="47"/>
      <c r="G30" s="47"/>
      <c r="H30" s="47"/>
      <c r="I30" s="48"/>
      <c r="J30" s="48"/>
      <c r="K30" s="48"/>
      <c r="L30" s="48"/>
      <c r="M30" s="48"/>
      <c r="N30" s="48"/>
      <c r="O30" s="48"/>
      <c r="P30" s="48"/>
      <c r="Q30" s="48"/>
      <c r="R30" s="48"/>
      <c r="S30" s="48"/>
      <c r="T30" s="48"/>
      <c r="U30" s="48"/>
      <c r="V30" s="48"/>
      <c r="W30" s="48"/>
      <c r="X30" s="48"/>
      <c r="Y30" s="48"/>
      <c r="Z30" s="48"/>
      <c r="AA30" s="48"/>
      <c r="AB30" s="48"/>
      <c r="AC30" s="98"/>
      <c r="AD30" s="98"/>
      <c r="AE30" s="98"/>
      <c r="AF30" s="98"/>
      <c r="AG30" s="51"/>
      <c r="AH30" s="12"/>
      <c r="AI30" s="0"/>
      <c r="AJ30" s="0"/>
      <c r="AK30" s="0"/>
      <c r="AL30" s="0"/>
      <c r="AM30" s="0"/>
      <c r="AN30" s="0"/>
      <c r="AO30" s="0"/>
      <c r="AP30" s="0"/>
      <c r="AQ30" s="0"/>
      <c r="AR30" s="0"/>
      <c r="AS30" s="0"/>
      <c r="AT30" s="0"/>
      <c r="AU30" s="0"/>
      <c r="AV30" s="138"/>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5.75" hidden="false" customHeight="true" outlineLevel="0" collapsed="false">
      <c r="A31" s="0"/>
      <c r="B31" s="9"/>
      <c r="C31" s="46"/>
      <c r="D31" s="46"/>
      <c r="E31" s="47" t="n">
        <f aca="false">FPA!E31</f>
        <v>6</v>
      </c>
      <c r="F31" s="47"/>
      <c r="G31" s="47"/>
      <c r="H31" s="47"/>
      <c r="I31" s="48"/>
      <c r="J31" s="48"/>
      <c r="K31" s="48"/>
      <c r="L31" s="48"/>
      <c r="M31" s="48"/>
      <c r="N31" s="48"/>
      <c r="O31" s="48"/>
      <c r="P31" s="48"/>
      <c r="Q31" s="48"/>
      <c r="R31" s="48"/>
      <c r="S31" s="48"/>
      <c r="T31" s="48"/>
      <c r="U31" s="48"/>
      <c r="V31" s="48"/>
      <c r="W31" s="48"/>
      <c r="X31" s="48"/>
      <c r="Y31" s="48"/>
      <c r="Z31" s="48"/>
      <c r="AA31" s="48"/>
      <c r="AB31" s="48"/>
      <c r="AC31" s="98"/>
      <c r="AD31" s="98"/>
      <c r="AE31" s="98"/>
      <c r="AF31" s="98"/>
      <c r="AG31" s="51"/>
      <c r="AH31" s="12"/>
      <c r="AI31" s="0"/>
      <c r="AJ31" s="0"/>
      <c r="AK31" s="0"/>
      <c r="AL31" s="0"/>
      <c r="AM31" s="0"/>
      <c r="AN31" s="0"/>
      <c r="AO31" s="0"/>
      <c r="AP31" s="0"/>
      <c r="AQ31" s="0"/>
      <c r="AR31" s="0"/>
      <c r="AS31" s="0"/>
      <c r="AT31" s="0"/>
      <c r="AU31" s="0"/>
      <c r="AV31" s="138"/>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5.75" hidden="false" customHeight="true" outlineLevel="0" collapsed="false">
      <c r="A32" s="0"/>
      <c r="B32" s="9"/>
      <c r="C32" s="67" t="n">
        <f aca="false">COUNTIF(I26:I31,#REF!)</f>
        <v>0</v>
      </c>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9"/>
      <c r="AG32" s="11"/>
      <c r="AH32" s="12"/>
      <c r="AI32" s="0"/>
      <c r="AJ32" s="0"/>
      <c r="AK32" s="0"/>
      <c r="AL32" s="0"/>
      <c r="AM32" s="0"/>
      <c r="AN32" s="0"/>
      <c r="AO32" s="0"/>
      <c r="AP32" s="0"/>
      <c r="AQ32" s="0"/>
      <c r="AR32" s="0"/>
      <c r="AS32" s="0"/>
      <c r="AT32" s="0"/>
      <c r="AU32" s="0"/>
      <c r="AV32" s="138"/>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15.75" hidden="false" customHeight="true" outlineLevel="0" collapsed="false">
      <c r="A33" s="0"/>
      <c r="B33" s="9"/>
      <c r="C33" s="42" t="s">
        <v>27</v>
      </c>
      <c r="D33" s="42"/>
      <c r="E33" s="43" t="s">
        <v>28</v>
      </c>
      <c r="F33" s="43"/>
      <c r="G33" s="43"/>
      <c r="H33" s="43"/>
      <c r="I33" s="44" t="s">
        <v>108</v>
      </c>
      <c r="J33" s="44"/>
      <c r="K33" s="44"/>
      <c r="L33" s="44"/>
      <c r="M33" s="44" t="s">
        <v>109</v>
      </c>
      <c r="N33" s="44"/>
      <c r="O33" s="44"/>
      <c r="P33" s="44"/>
      <c r="Q33" s="44" t="s">
        <v>110</v>
      </c>
      <c r="R33" s="44"/>
      <c r="S33" s="44"/>
      <c r="T33" s="44"/>
      <c r="U33" s="44" t="s">
        <v>111</v>
      </c>
      <c r="V33" s="44"/>
      <c r="W33" s="44"/>
      <c r="X33" s="44"/>
      <c r="Y33" s="44" t="s">
        <v>112</v>
      </c>
      <c r="Z33" s="44"/>
      <c r="AA33" s="44"/>
      <c r="AB33" s="44"/>
      <c r="AC33" s="45" t="s">
        <v>113</v>
      </c>
      <c r="AD33" s="45"/>
      <c r="AE33" s="45"/>
      <c r="AF33" s="45"/>
      <c r="AG33" s="11"/>
      <c r="AH33" s="12"/>
      <c r="AI33" s="0"/>
      <c r="AJ33" s="0"/>
      <c r="AK33" s="0"/>
      <c r="AL33" s="0"/>
      <c r="AM33" s="0"/>
      <c r="AN33" s="0"/>
      <c r="AO33" s="0"/>
      <c r="AP33" s="0"/>
      <c r="AQ33" s="0"/>
      <c r="AR33" s="0"/>
      <c r="AS33" s="0"/>
      <c r="AT33" s="0"/>
      <c r="AU33" s="0"/>
      <c r="AV33" s="138"/>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15.75" hidden="false" customHeight="true" outlineLevel="0" collapsed="false">
      <c r="A34" s="0"/>
      <c r="B34" s="9"/>
      <c r="C34" s="78" t="s">
        <v>57</v>
      </c>
      <c r="D34" s="78"/>
      <c r="E34" s="47" t="n">
        <f aca="false">FPA!E34</f>
        <v>1</v>
      </c>
      <c r="F34" s="47"/>
      <c r="G34" s="47"/>
      <c r="H34" s="47"/>
      <c r="I34" s="48"/>
      <c r="J34" s="48"/>
      <c r="K34" s="48"/>
      <c r="L34" s="48"/>
      <c r="M34" s="48"/>
      <c r="N34" s="48"/>
      <c r="O34" s="48"/>
      <c r="P34" s="48"/>
      <c r="Q34" s="48"/>
      <c r="R34" s="48"/>
      <c r="S34" s="48"/>
      <c r="T34" s="48"/>
      <c r="U34" s="48"/>
      <c r="V34" s="48"/>
      <c r="W34" s="48"/>
      <c r="X34" s="48"/>
      <c r="Y34" s="48"/>
      <c r="Z34" s="48"/>
      <c r="AA34" s="48"/>
      <c r="AB34" s="48"/>
      <c r="AC34" s="98"/>
      <c r="AD34" s="98"/>
      <c r="AE34" s="98"/>
      <c r="AF34" s="98"/>
      <c r="AG34" s="11"/>
      <c r="AH34" s="12"/>
      <c r="AI34" s="0"/>
      <c r="AJ34" s="0"/>
      <c r="AK34" s="0"/>
      <c r="AL34" s="0"/>
      <c r="AM34" s="0"/>
      <c r="AN34" s="0"/>
      <c r="AO34" s="0"/>
      <c r="AP34" s="0"/>
      <c r="AQ34" s="0"/>
      <c r="AR34" s="0"/>
      <c r="AS34" s="0"/>
      <c r="AT34" s="0"/>
      <c r="AU34" s="0"/>
      <c r="AV34" s="138"/>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15.75" hidden="false" customHeight="true" outlineLevel="0" collapsed="false">
      <c r="A35" s="0"/>
      <c r="B35" s="9"/>
      <c r="C35" s="78"/>
      <c r="D35" s="78"/>
      <c r="E35" s="47" t="n">
        <f aca="false">FPA!E35</f>
        <v>2</v>
      </c>
      <c r="F35" s="47"/>
      <c r="G35" s="47"/>
      <c r="H35" s="47"/>
      <c r="I35" s="48"/>
      <c r="J35" s="48"/>
      <c r="K35" s="48"/>
      <c r="L35" s="48"/>
      <c r="M35" s="48"/>
      <c r="N35" s="48"/>
      <c r="O35" s="48"/>
      <c r="P35" s="48"/>
      <c r="Q35" s="48"/>
      <c r="R35" s="48"/>
      <c r="S35" s="48"/>
      <c r="T35" s="48"/>
      <c r="U35" s="48"/>
      <c r="V35" s="48"/>
      <c r="W35" s="48"/>
      <c r="X35" s="48"/>
      <c r="Y35" s="48"/>
      <c r="Z35" s="48"/>
      <c r="AA35" s="48"/>
      <c r="AB35" s="48"/>
      <c r="AC35" s="98"/>
      <c r="AD35" s="98"/>
      <c r="AE35" s="98"/>
      <c r="AF35" s="98"/>
      <c r="AG35" s="11"/>
      <c r="AH35" s="12"/>
      <c r="AI35" s="0"/>
      <c r="AJ35" s="0"/>
      <c r="AK35" s="0"/>
      <c r="AL35" s="0"/>
      <c r="AM35" s="0"/>
      <c r="AN35" s="0"/>
      <c r="AO35" s="0"/>
      <c r="AP35" s="0"/>
      <c r="AQ35" s="0"/>
      <c r="AR35" s="0"/>
      <c r="AS35" s="0"/>
      <c r="AT35" s="0"/>
      <c r="AU35" s="0"/>
      <c r="AV35" s="138"/>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15.75" hidden="false" customHeight="true" outlineLevel="0" collapsed="false">
      <c r="A36" s="0"/>
      <c r="B36" s="9"/>
      <c r="C36" s="78"/>
      <c r="D36" s="78"/>
      <c r="E36" s="47" t="n">
        <f aca="false">FPA!E36</f>
        <v>3</v>
      </c>
      <c r="F36" s="47"/>
      <c r="G36" s="47"/>
      <c r="H36" s="47"/>
      <c r="I36" s="48"/>
      <c r="J36" s="48"/>
      <c r="K36" s="48"/>
      <c r="L36" s="48"/>
      <c r="M36" s="48"/>
      <c r="N36" s="48"/>
      <c r="O36" s="48"/>
      <c r="P36" s="48"/>
      <c r="Q36" s="48"/>
      <c r="R36" s="48"/>
      <c r="S36" s="48"/>
      <c r="T36" s="48"/>
      <c r="U36" s="48"/>
      <c r="V36" s="48"/>
      <c r="W36" s="48"/>
      <c r="X36" s="48"/>
      <c r="Y36" s="48"/>
      <c r="Z36" s="48"/>
      <c r="AA36" s="48"/>
      <c r="AB36" s="48"/>
      <c r="AC36" s="98"/>
      <c r="AD36" s="98"/>
      <c r="AE36" s="98"/>
      <c r="AF36" s="98"/>
      <c r="AG36" s="11"/>
      <c r="AH36" s="12"/>
      <c r="AI36" s="0"/>
      <c r="AJ36" s="0"/>
      <c r="AK36" s="0"/>
      <c r="AL36" s="0"/>
      <c r="AM36" s="0"/>
      <c r="AN36" s="0"/>
      <c r="AO36" s="0"/>
      <c r="AP36" s="0"/>
      <c r="AQ36" s="0"/>
      <c r="AR36" s="0"/>
      <c r="AS36" s="0"/>
      <c r="AT36" s="0"/>
      <c r="AU36" s="0"/>
      <c r="AV36" s="138"/>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15.75" hidden="false" customHeight="true" outlineLevel="0" collapsed="false">
      <c r="A37" s="0"/>
      <c r="B37" s="9"/>
      <c r="C37" s="78"/>
      <c r="D37" s="78"/>
      <c r="E37" s="47" t="n">
        <f aca="false">FPA!E37</f>
        <v>4</v>
      </c>
      <c r="F37" s="47"/>
      <c r="G37" s="47"/>
      <c r="H37" s="47"/>
      <c r="I37" s="48"/>
      <c r="J37" s="48"/>
      <c r="K37" s="48"/>
      <c r="L37" s="48"/>
      <c r="M37" s="48"/>
      <c r="N37" s="48"/>
      <c r="O37" s="48"/>
      <c r="P37" s="48"/>
      <c r="Q37" s="48"/>
      <c r="R37" s="48"/>
      <c r="S37" s="48"/>
      <c r="T37" s="48"/>
      <c r="U37" s="48"/>
      <c r="V37" s="48"/>
      <c r="W37" s="48"/>
      <c r="X37" s="48"/>
      <c r="Y37" s="48"/>
      <c r="Z37" s="48"/>
      <c r="AA37" s="48"/>
      <c r="AB37" s="48"/>
      <c r="AC37" s="98"/>
      <c r="AD37" s="98"/>
      <c r="AE37" s="98"/>
      <c r="AF37" s="98"/>
      <c r="AG37" s="11"/>
      <c r="AH37" s="12"/>
      <c r="AI37" s="0"/>
      <c r="AJ37" s="0"/>
      <c r="AK37" s="0"/>
      <c r="AL37" s="0"/>
      <c r="AM37" s="0"/>
      <c r="AN37" s="0"/>
      <c r="AO37" s="0"/>
      <c r="AP37" s="0"/>
      <c r="AQ37" s="0"/>
      <c r="AR37" s="0"/>
      <c r="AS37" s="0"/>
      <c r="AT37" s="0"/>
      <c r="AU37" s="0"/>
      <c r="AV37" s="138"/>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15.75" hidden="false" customHeight="true" outlineLevel="0" collapsed="false">
      <c r="A38" s="0"/>
      <c r="B38" s="9"/>
      <c r="C38" s="78"/>
      <c r="D38" s="78"/>
      <c r="E38" s="80" t="n">
        <f aca="false">FPA!E38</f>
        <v>5</v>
      </c>
      <c r="F38" s="80"/>
      <c r="G38" s="80"/>
      <c r="H38" s="80"/>
      <c r="I38" s="81"/>
      <c r="J38" s="81"/>
      <c r="K38" s="81"/>
      <c r="L38" s="81"/>
      <c r="M38" s="81"/>
      <c r="N38" s="81"/>
      <c r="O38" s="81"/>
      <c r="P38" s="81"/>
      <c r="Q38" s="81"/>
      <c r="R38" s="81"/>
      <c r="S38" s="81"/>
      <c r="T38" s="81"/>
      <c r="U38" s="81"/>
      <c r="V38" s="81"/>
      <c r="W38" s="81"/>
      <c r="X38" s="81"/>
      <c r="Y38" s="81"/>
      <c r="Z38" s="81"/>
      <c r="AA38" s="81"/>
      <c r="AB38" s="81"/>
      <c r="AC38" s="173"/>
      <c r="AD38" s="173"/>
      <c r="AE38" s="173"/>
      <c r="AF38" s="173"/>
      <c r="AG38" s="11"/>
      <c r="AH38" s="12"/>
      <c r="AI38" s="0"/>
      <c r="AJ38" s="0"/>
      <c r="AK38" s="0"/>
      <c r="AL38" s="0"/>
      <c r="AM38" s="0"/>
      <c r="AN38" s="0"/>
      <c r="AO38" s="0"/>
      <c r="AP38" s="0"/>
      <c r="AQ38" s="0"/>
      <c r="AR38" s="0"/>
      <c r="AS38" s="0"/>
      <c r="AT38" s="0"/>
      <c r="AU38" s="0"/>
      <c r="AV38" s="138"/>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29.25" hidden="false" customHeight="true" outlineLevel="0" collapsed="false">
      <c r="A39" s="0"/>
      <c r="B39" s="9"/>
      <c r="C39" s="174"/>
      <c r="D39" s="175" t="s">
        <v>114</v>
      </c>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1"/>
      <c r="AH39" s="12"/>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15.75" hidden="false" customHeight="true" outlineLevel="0" collapsed="false">
      <c r="A40" s="0"/>
      <c r="B40" s="9"/>
      <c r="C40" s="176" t="s">
        <v>115</v>
      </c>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1"/>
      <c r="AH40" s="12"/>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15.75" hidden="false" customHeight="true" outlineLevel="0" collapsed="false">
      <c r="A41" s="0"/>
      <c r="B41" s="9"/>
      <c r="C41" s="176"/>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1"/>
      <c r="AH41" s="12"/>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15.75" hidden="false" customHeight="true" outlineLevel="0" collapsed="false">
      <c r="A42" s="0"/>
      <c r="B42" s="9"/>
      <c r="C42" s="177" t="s">
        <v>116</v>
      </c>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1"/>
      <c r="AH42" s="93"/>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15.75" hidden="false" customHeight="true" outlineLevel="0" collapsed="false">
      <c r="A43" s="0"/>
      <c r="B43" s="9"/>
      <c r="C43" s="91" t="s">
        <v>67</v>
      </c>
      <c r="D43" s="91"/>
      <c r="E43" s="44" t="s">
        <v>68</v>
      </c>
      <c r="F43" s="44"/>
      <c r="G43" s="44"/>
      <c r="H43" s="44"/>
      <c r="I43" s="44"/>
      <c r="J43" s="44"/>
      <c r="K43" s="44"/>
      <c r="L43" s="44"/>
      <c r="M43" s="44"/>
      <c r="N43" s="44"/>
      <c r="O43" s="44"/>
      <c r="P43" s="44"/>
      <c r="Q43" s="44"/>
      <c r="R43" s="44" t="s">
        <v>69</v>
      </c>
      <c r="S43" s="44"/>
      <c r="T43" s="44"/>
      <c r="U43" s="44"/>
      <c r="V43" s="44"/>
      <c r="W43" s="44"/>
      <c r="X43" s="44"/>
      <c r="Y43" s="44"/>
      <c r="Z43" s="44"/>
      <c r="AA43" s="44"/>
      <c r="AB43" s="44" t="s">
        <v>70</v>
      </c>
      <c r="AC43" s="44"/>
      <c r="AD43" s="44"/>
      <c r="AE43" s="45" t="s">
        <v>71</v>
      </c>
      <c r="AF43" s="45"/>
      <c r="AG43" s="178"/>
      <c r="AH43" s="93"/>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15.75" hidden="false" customHeight="true" outlineLevel="0" collapsed="false">
      <c r="A44" s="0"/>
      <c r="B44" s="9"/>
      <c r="C44" s="111"/>
      <c r="D44" s="111"/>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80"/>
      <c r="AC44" s="180"/>
      <c r="AD44" s="180"/>
      <c r="AE44" s="98"/>
      <c r="AF44" s="98"/>
      <c r="AG44" s="181"/>
      <c r="AH44" s="182"/>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15.75" hidden="false" customHeight="true" outlineLevel="0" collapsed="false">
      <c r="A45" s="0"/>
      <c r="B45" s="9"/>
      <c r="C45" s="111"/>
      <c r="D45" s="111"/>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80"/>
      <c r="AC45" s="180"/>
      <c r="AD45" s="180"/>
      <c r="AE45" s="98"/>
      <c r="AF45" s="98"/>
      <c r="AG45" s="11"/>
      <c r="AH45" s="12"/>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15.75" hidden="false" customHeight="true" outlineLevel="0" collapsed="false">
      <c r="A46" s="0"/>
      <c r="B46" s="9"/>
      <c r="C46" s="111"/>
      <c r="D46" s="111"/>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80"/>
      <c r="AC46" s="180"/>
      <c r="AD46" s="180"/>
      <c r="AE46" s="98"/>
      <c r="AF46" s="98"/>
      <c r="AG46" s="11"/>
      <c r="AH46" s="12"/>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15.75" hidden="false" customHeight="true" outlineLevel="0" collapsed="false">
      <c r="A47" s="0"/>
      <c r="B47" s="9"/>
      <c r="C47" s="111"/>
      <c r="D47" s="111"/>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80"/>
      <c r="AC47" s="180"/>
      <c r="AD47" s="180"/>
      <c r="AE47" s="98"/>
      <c r="AF47" s="98"/>
      <c r="AG47" s="11"/>
      <c r="AH47" s="12"/>
      <c r="AI47" s="0"/>
      <c r="AJ47" s="0"/>
      <c r="AK47" s="0"/>
      <c r="AL47" s="183" t="str">
        <f aca="false">IF(AE54=AE55,"","Horas adicionais para preparação didática por conta do número de componentes curriculares")</f>
        <v/>
      </c>
      <c r="AM47" s="183"/>
      <c r="AN47" s="183"/>
      <c r="AO47" s="183"/>
      <c r="AP47" s="183"/>
      <c r="AQ47" s="183"/>
      <c r="AR47" s="183"/>
      <c r="AS47" s="184"/>
      <c r="AT47" s="184"/>
      <c r="AU47" s="184"/>
      <c r="AV47" s="185"/>
      <c r="AW47" s="185"/>
      <c r="AX47" s="185"/>
      <c r="AY47" s="184"/>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15.75" hidden="false" customHeight="true" outlineLevel="0" collapsed="false">
      <c r="A48" s="0"/>
      <c r="B48" s="9"/>
      <c r="C48" s="111"/>
      <c r="D48" s="111"/>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80"/>
      <c r="AC48" s="180"/>
      <c r="AD48" s="180"/>
      <c r="AE48" s="98"/>
      <c r="AF48" s="98"/>
      <c r="AG48" s="11"/>
      <c r="AH48" s="12"/>
      <c r="AI48" s="0"/>
      <c r="AJ48" s="0"/>
      <c r="AK48" s="0"/>
      <c r="AL48" s="183"/>
      <c r="AM48" s="183"/>
      <c r="AN48" s="183"/>
      <c r="AO48" s="183"/>
      <c r="AP48" s="183"/>
      <c r="AQ48" s="183"/>
      <c r="AR48" s="183"/>
      <c r="AS48" s="184"/>
      <c r="AT48" s="184"/>
      <c r="AU48" s="184"/>
      <c r="AV48" s="185"/>
      <c r="AW48" s="185"/>
      <c r="AX48" s="185"/>
      <c r="AY48" s="184"/>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15.75" hidden="false" customHeight="true" outlineLevel="0" collapsed="false">
      <c r="A49" s="0"/>
      <c r="B49" s="9"/>
      <c r="C49" s="96"/>
      <c r="D49" s="96"/>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80"/>
      <c r="AC49" s="180"/>
      <c r="AD49" s="180"/>
      <c r="AE49" s="98"/>
      <c r="AF49" s="98"/>
      <c r="AG49" s="11"/>
      <c r="AH49" s="12"/>
      <c r="AI49" s="0"/>
      <c r="AJ49" s="0"/>
      <c r="AK49" s="0"/>
      <c r="AL49" s="184"/>
      <c r="AM49" s="186" t="str">
        <f aca="false">IF(AL47="","",AE55-AE54)</f>
        <v/>
      </c>
      <c r="AN49" s="186"/>
      <c r="AO49" s="186"/>
      <c r="AP49" s="186"/>
      <c r="AQ49" s="186"/>
      <c r="AR49" s="184"/>
      <c r="AS49" s="184"/>
      <c r="AT49" s="184"/>
      <c r="AU49" s="184"/>
      <c r="AV49" s="185"/>
      <c r="AW49" s="185"/>
      <c r="AX49" s="185"/>
      <c r="AY49" s="184"/>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15.75" hidden="false" customHeight="true" outlineLevel="0" collapsed="false">
      <c r="A50" s="0"/>
      <c r="B50" s="9"/>
      <c r="C50" s="96"/>
      <c r="D50" s="96"/>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80"/>
      <c r="AC50" s="180"/>
      <c r="AD50" s="180"/>
      <c r="AE50" s="98"/>
      <c r="AF50" s="98"/>
      <c r="AG50" s="11"/>
      <c r="AH50" s="12"/>
      <c r="AI50" s="0"/>
      <c r="AJ50" s="0"/>
      <c r="AK50" s="0"/>
      <c r="AL50" s="184"/>
      <c r="AM50" s="0"/>
      <c r="AN50" s="184"/>
      <c r="AO50" s="187"/>
      <c r="AP50" s="184"/>
      <c r="AQ50" s="184"/>
      <c r="AR50" s="184"/>
      <c r="AS50" s="184"/>
      <c r="AT50" s="184"/>
      <c r="AU50" s="184"/>
      <c r="AV50" s="185"/>
      <c r="AW50" s="185"/>
      <c r="AX50" s="185"/>
      <c r="AY50" s="184"/>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15.75" hidden="false" customHeight="true" outlineLevel="0" collapsed="false">
      <c r="A51" s="0"/>
      <c r="B51" s="9"/>
      <c r="C51" s="96"/>
      <c r="D51" s="96"/>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80"/>
      <c r="AC51" s="180"/>
      <c r="AD51" s="180"/>
      <c r="AE51" s="98"/>
      <c r="AF51" s="98"/>
      <c r="AG51" s="11"/>
      <c r="AH51" s="12"/>
      <c r="AI51" s="0"/>
      <c r="AJ51" s="0"/>
      <c r="AK51" s="0"/>
      <c r="AL51" s="184"/>
      <c r="AM51" s="0"/>
      <c r="AN51" s="184"/>
      <c r="AO51" s="187"/>
      <c r="AP51" s="184"/>
      <c r="AQ51" s="184"/>
      <c r="AR51" s="184"/>
      <c r="AS51" s="184"/>
      <c r="AT51" s="184"/>
      <c r="AU51" s="184"/>
      <c r="AV51" s="185"/>
      <c r="AW51" s="185"/>
      <c r="AX51" s="185"/>
      <c r="AY51" s="184"/>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15.75" hidden="false" customHeight="true" outlineLevel="0" collapsed="false">
      <c r="A52" s="0"/>
      <c r="B52" s="9"/>
      <c r="C52" s="96"/>
      <c r="D52" s="96"/>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80"/>
      <c r="AC52" s="180"/>
      <c r="AD52" s="180"/>
      <c r="AE52" s="98"/>
      <c r="AF52" s="98"/>
      <c r="AG52" s="11"/>
      <c r="AH52" s="12"/>
      <c r="AI52" s="0"/>
      <c r="AJ52" s="0"/>
      <c r="AK52" s="0"/>
      <c r="AL52" s="184"/>
      <c r="AM52" s="184"/>
      <c r="AN52" s="184"/>
      <c r="AO52" s="184"/>
      <c r="AP52" s="184"/>
      <c r="AQ52" s="184"/>
      <c r="AR52" s="184"/>
      <c r="AS52" s="184"/>
      <c r="AT52" s="184"/>
      <c r="AU52" s="184"/>
      <c r="AV52" s="185"/>
      <c r="AW52" s="185"/>
      <c r="AX52" s="185"/>
      <c r="AY52" s="184"/>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15.75" hidden="false" customHeight="true" outlineLevel="0" collapsed="false">
      <c r="A53" s="0"/>
      <c r="B53" s="9"/>
      <c r="C53" s="188"/>
      <c r="D53" s="188"/>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80"/>
      <c r="AC53" s="180"/>
      <c r="AD53" s="180"/>
      <c r="AE53" s="98"/>
      <c r="AF53" s="98"/>
      <c r="AG53" s="11"/>
      <c r="AH53" s="12"/>
      <c r="AI53" s="0"/>
      <c r="AJ53" s="0"/>
      <c r="AK53" s="0"/>
      <c r="AL53" s="184"/>
      <c r="AM53" s="184"/>
      <c r="AN53" s="184"/>
      <c r="AO53" s="184"/>
      <c r="AP53" s="184"/>
      <c r="AQ53" s="184"/>
      <c r="AR53" s="184"/>
      <c r="AS53" s="184"/>
      <c r="AT53" s="184"/>
      <c r="AU53" s="184"/>
      <c r="AV53" s="185"/>
      <c r="AW53" s="185"/>
      <c r="AX53" s="185"/>
      <c r="AY53" s="184"/>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15.75" hidden="false" customHeight="true" outlineLevel="0" collapsed="false">
      <c r="A54" s="0"/>
      <c r="B54" s="9"/>
      <c r="C54" s="189" t="s">
        <v>117</v>
      </c>
      <c r="D54" s="189"/>
      <c r="E54" s="189"/>
      <c r="F54" s="189"/>
      <c r="G54" s="189"/>
      <c r="H54" s="189"/>
      <c r="I54" s="189"/>
      <c r="J54" s="189"/>
      <c r="K54" s="189"/>
      <c r="L54" s="189"/>
      <c r="M54" s="189"/>
      <c r="N54" s="189"/>
      <c r="O54" s="189"/>
      <c r="P54" s="189"/>
      <c r="Q54" s="189"/>
      <c r="R54" s="189"/>
      <c r="S54" s="189"/>
      <c r="T54" s="189"/>
      <c r="U54" s="189"/>
      <c r="V54" s="189"/>
      <c r="W54" s="189"/>
      <c r="X54" s="189"/>
      <c r="Y54" s="189"/>
      <c r="Z54" s="189"/>
      <c r="AA54" s="189"/>
      <c r="AB54" s="189"/>
      <c r="AC54" s="189"/>
      <c r="AD54" s="189"/>
      <c r="AE54" s="190" t="str">
        <f aca="false">IF(SUM(AE44:AF53)=0,"",ROUND(SUM(AE44:AF53)*AO15/60,0))</f>
        <v/>
      </c>
      <c r="AF54" s="190"/>
      <c r="AG54" s="11"/>
      <c r="AH54" s="12"/>
      <c r="AI54" s="103"/>
      <c r="AJ54" s="0"/>
      <c r="AK54" s="0"/>
      <c r="AL54" s="184"/>
      <c r="AM54" s="184"/>
      <c r="AN54" s="184"/>
      <c r="AO54" s="184"/>
      <c r="AP54" s="184"/>
      <c r="AQ54" s="184"/>
      <c r="AR54" s="184"/>
      <c r="AS54" s="184"/>
      <c r="AT54" s="184"/>
      <c r="AU54" s="184"/>
      <c r="AV54" s="185"/>
      <c r="AW54" s="185"/>
      <c r="AX54" s="185"/>
      <c r="AY54" s="184"/>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s="119" customFormat="true" ht="15.75" hidden="false" customHeight="true" outlineLevel="0" collapsed="false">
      <c r="A55" s="1"/>
      <c r="B55" s="118"/>
      <c r="C55" s="189" t="s">
        <v>118</v>
      </c>
      <c r="D55" s="189"/>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c r="AD55" s="189"/>
      <c r="AE55" s="190" t="str">
        <f aca="false">IF(AE54="","",IF(COUNTA(AE44:AF53)&gt;4,COUNTA(AE44:AF53)-4+AE54,AE54))</f>
        <v/>
      </c>
      <c r="AF55" s="190"/>
      <c r="AG55" s="120"/>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row>
    <row r="56" s="20" customFormat="true" ht="15.75" hidden="false" customHeight="true" outlineLevel="0" collapsed="false">
      <c r="A56" s="1"/>
      <c r="B56" s="123"/>
      <c r="C56" s="191" t="s">
        <v>119</v>
      </c>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2" t="str">
        <f aca="false">IF(AE55="","",AE54+AE55)</f>
        <v/>
      </c>
      <c r="AF56" s="192"/>
      <c r="AG56" s="1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row>
    <row r="57" customFormat="false" ht="15.75" hidden="false" customHeight="true" outlineLevel="0" collapsed="false">
      <c r="B57" s="193"/>
      <c r="C57" s="194"/>
      <c r="D57" s="194"/>
      <c r="E57" s="194"/>
      <c r="F57" s="194"/>
      <c r="G57" s="194"/>
      <c r="H57" s="194"/>
      <c r="I57" s="194"/>
      <c r="J57" s="194"/>
      <c r="K57" s="194"/>
      <c r="L57" s="194"/>
      <c r="M57" s="194"/>
      <c r="N57" s="194"/>
      <c r="O57" s="194"/>
      <c r="P57" s="194"/>
      <c r="Q57" s="194"/>
      <c r="R57" s="194"/>
      <c r="S57" s="194"/>
      <c r="T57" s="194"/>
      <c r="U57" s="194"/>
      <c r="V57" s="194"/>
      <c r="W57" s="194"/>
      <c r="X57" s="194"/>
      <c r="Y57" s="194"/>
      <c r="Z57" s="194"/>
      <c r="AA57" s="194"/>
      <c r="AB57" s="194"/>
      <c r="AC57" s="194"/>
      <c r="AD57" s="194"/>
      <c r="AE57" s="195"/>
      <c r="AF57" s="195"/>
      <c r="AG57" s="135"/>
      <c r="AV57" s="1"/>
      <c r="AW57" s="1"/>
      <c r="AX57" s="1"/>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c r="IW57" s="0"/>
      <c r="IX57" s="0"/>
      <c r="IY57" s="0"/>
      <c r="IZ57" s="0"/>
      <c r="JA57" s="0"/>
      <c r="JB57" s="0"/>
      <c r="JC57" s="0"/>
      <c r="JD57" s="0"/>
      <c r="JE57" s="0"/>
      <c r="JF57" s="0"/>
      <c r="JG57" s="0"/>
      <c r="JH57" s="0"/>
      <c r="JI57" s="0"/>
      <c r="JJ57" s="0"/>
      <c r="JK57" s="0"/>
      <c r="JL57" s="0"/>
      <c r="JM57" s="0"/>
      <c r="JN57" s="0"/>
      <c r="JO57" s="0"/>
      <c r="JP57" s="0"/>
      <c r="JQ57" s="0"/>
      <c r="JR57" s="0"/>
      <c r="JS57" s="0"/>
      <c r="JT57" s="0"/>
      <c r="JU57" s="0"/>
      <c r="JV57" s="0"/>
      <c r="JW57" s="0"/>
      <c r="JX57" s="0"/>
      <c r="JY57" s="0"/>
      <c r="JZ57" s="0"/>
      <c r="KA57" s="0"/>
      <c r="KB57" s="0"/>
      <c r="KC57" s="0"/>
      <c r="KD57" s="0"/>
      <c r="KE57" s="0"/>
      <c r="KF57" s="0"/>
      <c r="KG57" s="0"/>
      <c r="KH57" s="0"/>
      <c r="KI57" s="0"/>
      <c r="KJ57" s="0"/>
      <c r="KK57" s="0"/>
      <c r="KL57" s="0"/>
      <c r="KM57" s="0"/>
      <c r="KN57" s="0"/>
      <c r="KO57" s="0"/>
      <c r="KP57" s="0"/>
      <c r="KQ57" s="0"/>
      <c r="KR57" s="0"/>
      <c r="KS57" s="0"/>
      <c r="KT57" s="0"/>
      <c r="KU57" s="0"/>
      <c r="KV57" s="0"/>
      <c r="KW57" s="0"/>
      <c r="KX57" s="0"/>
      <c r="KY57" s="0"/>
      <c r="KZ57" s="0"/>
      <c r="LA57" s="0"/>
      <c r="LB57" s="0"/>
      <c r="LC57" s="0"/>
      <c r="LD57" s="0"/>
      <c r="LE57" s="0"/>
      <c r="LF57" s="0"/>
      <c r="LG57" s="0"/>
      <c r="LH57" s="0"/>
      <c r="LI57" s="0"/>
      <c r="LJ57" s="0"/>
      <c r="LK57" s="0"/>
      <c r="LL57" s="0"/>
      <c r="LM57" s="0"/>
      <c r="LN57" s="0"/>
      <c r="LO57" s="0"/>
      <c r="LP57" s="0"/>
      <c r="LQ57" s="0"/>
      <c r="LR57" s="0"/>
      <c r="LS57" s="0"/>
      <c r="LT57" s="0"/>
      <c r="LU57" s="0"/>
      <c r="LV57" s="0"/>
      <c r="LW57" s="0"/>
      <c r="LX57" s="0"/>
      <c r="LY57" s="0"/>
      <c r="LZ57" s="0"/>
      <c r="MA57" s="0"/>
      <c r="MB57" s="0"/>
      <c r="MC57" s="0"/>
      <c r="MD57" s="0"/>
      <c r="ME57" s="0"/>
      <c r="MF57" s="0"/>
      <c r="MG57" s="0"/>
      <c r="MH57" s="0"/>
      <c r="MI57" s="0"/>
      <c r="MJ57" s="0"/>
      <c r="MK57" s="0"/>
      <c r="ML57" s="0"/>
      <c r="MM57" s="0"/>
      <c r="MN57" s="0"/>
      <c r="MO57" s="0"/>
      <c r="MP57" s="0"/>
      <c r="MQ57" s="0"/>
      <c r="MR57" s="0"/>
      <c r="MS57" s="0"/>
      <c r="MT57" s="0"/>
      <c r="MU57" s="0"/>
      <c r="MV57" s="0"/>
      <c r="MW57" s="0"/>
      <c r="MX57" s="0"/>
      <c r="MY57" s="0"/>
      <c r="MZ57" s="0"/>
      <c r="NA57" s="0"/>
      <c r="NB57" s="0"/>
      <c r="NC57" s="0"/>
      <c r="ND57" s="0"/>
      <c r="NE57" s="0"/>
      <c r="NF57" s="0"/>
      <c r="NG57" s="0"/>
      <c r="NH57" s="0"/>
      <c r="NI57" s="0"/>
      <c r="NJ57" s="0"/>
      <c r="NK57" s="0"/>
      <c r="NL57" s="0"/>
      <c r="NM57" s="0"/>
      <c r="NN57" s="0"/>
      <c r="NO57" s="0"/>
      <c r="NP57" s="0"/>
      <c r="NQ57" s="0"/>
      <c r="NR57" s="0"/>
      <c r="NS57" s="0"/>
      <c r="NT57" s="0"/>
      <c r="NU57" s="0"/>
      <c r="NV57" s="0"/>
      <c r="NW57" s="0"/>
      <c r="NX57" s="0"/>
      <c r="NY57" s="0"/>
      <c r="NZ57" s="0"/>
      <c r="OA57" s="0"/>
      <c r="OB57" s="0"/>
      <c r="OC57" s="0"/>
      <c r="OD57" s="0"/>
      <c r="OE57" s="0"/>
      <c r="OF57" s="0"/>
      <c r="OG57" s="0"/>
      <c r="OH57" s="0"/>
      <c r="OI57" s="0"/>
      <c r="OJ57" s="0"/>
      <c r="OK57" s="0"/>
      <c r="OL57" s="0"/>
      <c r="OM57" s="0"/>
      <c r="ON57" s="0"/>
      <c r="OO57" s="0"/>
      <c r="OP57" s="0"/>
      <c r="OQ57" s="0"/>
      <c r="OR57" s="0"/>
      <c r="OS57" s="0"/>
      <c r="OT57" s="0"/>
      <c r="OU57" s="0"/>
      <c r="OV57" s="0"/>
      <c r="OW57" s="0"/>
      <c r="OX57" s="0"/>
      <c r="OY57" s="0"/>
      <c r="OZ57" s="0"/>
      <c r="PA57" s="0"/>
      <c r="PB57" s="0"/>
      <c r="PC57" s="0"/>
      <c r="PD57" s="0"/>
      <c r="PE57" s="0"/>
      <c r="PF57" s="0"/>
      <c r="PG57" s="0"/>
      <c r="PH57" s="0"/>
      <c r="PI57" s="0"/>
      <c r="PJ57" s="0"/>
      <c r="PK57" s="0"/>
      <c r="PL57" s="0"/>
      <c r="PM57" s="0"/>
      <c r="PN57" s="0"/>
      <c r="PO57" s="0"/>
      <c r="PP57" s="0"/>
      <c r="PQ57" s="0"/>
      <c r="PR57" s="0"/>
      <c r="PS57" s="0"/>
      <c r="PT57" s="0"/>
      <c r="PU57" s="0"/>
      <c r="PV57" s="0"/>
      <c r="PW57" s="0"/>
      <c r="PX57" s="0"/>
      <c r="PY57" s="0"/>
      <c r="PZ57" s="0"/>
      <c r="QA57" s="0"/>
      <c r="QB57" s="0"/>
      <c r="QC57" s="0"/>
      <c r="QD57" s="0"/>
      <c r="QE57" s="0"/>
      <c r="QF57" s="0"/>
      <c r="QG57" s="0"/>
      <c r="QH57" s="0"/>
      <c r="QI57" s="0"/>
      <c r="QJ57" s="0"/>
      <c r="QK57" s="0"/>
      <c r="QL57" s="0"/>
      <c r="QM57" s="0"/>
      <c r="QN57" s="0"/>
      <c r="QO57" s="0"/>
      <c r="QP57" s="0"/>
      <c r="QQ57" s="0"/>
      <c r="QR57" s="0"/>
      <c r="QS57" s="0"/>
      <c r="QT57" s="0"/>
      <c r="QU57" s="0"/>
      <c r="QV57" s="0"/>
      <c r="QW57" s="0"/>
      <c r="QX57" s="0"/>
      <c r="QY57" s="0"/>
      <c r="QZ57" s="0"/>
      <c r="RA57" s="0"/>
      <c r="RB57" s="0"/>
      <c r="RC57" s="0"/>
      <c r="RD57" s="0"/>
      <c r="RE57" s="0"/>
      <c r="RF57" s="0"/>
      <c r="RG57" s="0"/>
      <c r="RH57" s="0"/>
      <c r="RI57" s="0"/>
      <c r="RJ57" s="0"/>
      <c r="RK57" s="0"/>
      <c r="RL57" s="0"/>
      <c r="RM57" s="0"/>
      <c r="RN57" s="0"/>
      <c r="RO57" s="0"/>
      <c r="RP57" s="0"/>
      <c r="RQ57" s="0"/>
      <c r="RR57" s="0"/>
      <c r="RS57" s="0"/>
      <c r="RT57" s="0"/>
      <c r="RU57" s="0"/>
      <c r="RV57" s="0"/>
      <c r="RW57" s="0"/>
      <c r="RX57" s="0"/>
      <c r="RY57" s="0"/>
      <c r="RZ57" s="0"/>
      <c r="SA57" s="0"/>
      <c r="SB57" s="0"/>
      <c r="SC57" s="0"/>
      <c r="SD57" s="0"/>
      <c r="SE57" s="0"/>
      <c r="SF57" s="0"/>
      <c r="SG57" s="0"/>
      <c r="SH57" s="0"/>
      <c r="SI57" s="0"/>
      <c r="SJ57" s="0"/>
      <c r="SK57" s="0"/>
      <c r="SL57" s="0"/>
      <c r="SM57" s="0"/>
      <c r="SN57" s="0"/>
      <c r="SO57" s="0"/>
      <c r="SP57" s="0"/>
      <c r="SQ57" s="0"/>
      <c r="SR57" s="0"/>
      <c r="SS57" s="0"/>
      <c r="ST57" s="0"/>
      <c r="SU57" s="0"/>
      <c r="SV57" s="0"/>
      <c r="SW57" s="0"/>
      <c r="SX57" s="0"/>
      <c r="SY57" s="0"/>
      <c r="SZ57" s="0"/>
      <c r="TA57" s="0"/>
      <c r="TB57" s="0"/>
      <c r="TC57" s="0"/>
      <c r="TD57" s="0"/>
      <c r="TE57" s="0"/>
      <c r="TF57" s="0"/>
      <c r="TG57" s="0"/>
      <c r="TH57" s="0"/>
      <c r="TI57" s="0"/>
      <c r="TJ57" s="0"/>
      <c r="TK57" s="0"/>
      <c r="TL57" s="0"/>
      <c r="TM57" s="0"/>
      <c r="TN57" s="0"/>
      <c r="TO57" s="0"/>
      <c r="TP57" s="0"/>
      <c r="TQ57" s="0"/>
      <c r="TR57" s="0"/>
      <c r="TS57" s="0"/>
      <c r="TT57" s="0"/>
      <c r="TU57" s="0"/>
      <c r="TV57" s="0"/>
      <c r="TW57" s="0"/>
      <c r="TX57" s="0"/>
      <c r="TY57" s="0"/>
      <c r="TZ57" s="0"/>
      <c r="UA57" s="0"/>
      <c r="UB57" s="0"/>
      <c r="UC57" s="0"/>
      <c r="UD57" s="0"/>
      <c r="UE57" s="0"/>
      <c r="UF57" s="0"/>
      <c r="UG57" s="0"/>
      <c r="UH57" s="0"/>
      <c r="UI57" s="0"/>
      <c r="UJ57" s="0"/>
      <c r="UK57" s="0"/>
      <c r="UL57" s="0"/>
      <c r="UM57" s="0"/>
      <c r="UN57" s="0"/>
      <c r="UO57" s="0"/>
      <c r="UP57" s="0"/>
      <c r="UQ57" s="0"/>
      <c r="UR57" s="0"/>
      <c r="US57" s="0"/>
      <c r="UT57" s="0"/>
      <c r="UU57" s="0"/>
      <c r="UV57" s="0"/>
      <c r="UW57" s="0"/>
      <c r="UX57" s="0"/>
      <c r="UY57" s="0"/>
      <c r="UZ57" s="0"/>
      <c r="VA57" s="0"/>
      <c r="VB57" s="0"/>
      <c r="VC57" s="0"/>
      <c r="VD57" s="0"/>
      <c r="VE57" s="0"/>
      <c r="VF57" s="0"/>
      <c r="VG57" s="0"/>
      <c r="VH57" s="0"/>
      <c r="VI57" s="0"/>
      <c r="VJ57" s="0"/>
      <c r="VK57" s="0"/>
      <c r="VL57" s="0"/>
      <c r="VM57" s="0"/>
      <c r="VN57" s="0"/>
      <c r="VO57" s="0"/>
      <c r="VP57" s="0"/>
      <c r="VQ57" s="0"/>
      <c r="VR57" s="0"/>
      <c r="VS57" s="0"/>
      <c r="VT57" s="0"/>
      <c r="VU57" s="0"/>
      <c r="VV57" s="0"/>
      <c r="VW57" s="0"/>
      <c r="VX57" s="0"/>
      <c r="VY57" s="0"/>
      <c r="VZ57" s="0"/>
      <c r="WA57" s="0"/>
      <c r="WB57" s="0"/>
      <c r="WC57" s="0"/>
      <c r="WD57" s="0"/>
      <c r="WE57" s="0"/>
      <c r="WF57" s="0"/>
      <c r="WG57" s="0"/>
      <c r="WH57" s="0"/>
      <c r="WI57" s="0"/>
      <c r="WJ57" s="0"/>
      <c r="WK57" s="0"/>
      <c r="WL57" s="0"/>
      <c r="WM57" s="0"/>
      <c r="WN57" s="0"/>
      <c r="WO57" s="0"/>
      <c r="WP57" s="0"/>
      <c r="WQ57" s="0"/>
      <c r="WR57" s="0"/>
      <c r="WS57" s="0"/>
      <c r="WT57" s="0"/>
      <c r="WU57" s="0"/>
      <c r="WV57" s="0"/>
      <c r="WW57" s="0"/>
      <c r="WX57" s="0"/>
      <c r="WY57" s="0"/>
      <c r="WZ57" s="0"/>
      <c r="XA57" s="0"/>
      <c r="XB57" s="0"/>
      <c r="XC57" s="0"/>
      <c r="XD57" s="0"/>
      <c r="XE57" s="0"/>
      <c r="XF57" s="0"/>
      <c r="XG57" s="0"/>
      <c r="XH57" s="0"/>
      <c r="XI57" s="0"/>
      <c r="XJ57" s="0"/>
      <c r="XK57" s="0"/>
      <c r="XL57" s="0"/>
      <c r="XM57" s="0"/>
      <c r="XN57" s="0"/>
      <c r="XO57" s="0"/>
      <c r="XP57" s="0"/>
      <c r="XQ57" s="0"/>
      <c r="XR57" s="0"/>
      <c r="XS57" s="0"/>
      <c r="XT57" s="0"/>
      <c r="XU57" s="0"/>
      <c r="XV57" s="0"/>
      <c r="XW57" s="0"/>
      <c r="XX57" s="0"/>
      <c r="XY57" s="0"/>
      <c r="XZ57" s="0"/>
      <c r="YA57" s="0"/>
      <c r="YB57" s="0"/>
      <c r="YC57" s="0"/>
      <c r="YD57" s="0"/>
      <c r="YE57" s="0"/>
      <c r="YF57" s="0"/>
      <c r="YG57" s="0"/>
      <c r="YH57" s="0"/>
      <c r="YI57" s="0"/>
      <c r="YJ57" s="0"/>
      <c r="YK57" s="0"/>
      <c r="YL57" s="0"/>
      <c r="YM57" s="0"/>
      <c r="YN57" s="0"/>
      <c r="YO57" s="0"/>
      <c r="YP57" s="0"/>
      <c r="YQ57" s="0"/>
      <c r="YR57" s="0"/>
      <c r="YS57" s="0"/>
      <c r="YT57" s="0"/>
      <c r="YU57" s="0"/>
      <c r="YV57" s="0"/>
      <c r="YW57" s="0"/>
      <c r="YX57" s="0"/>
      <c r="YY57" s="0"/>
      <c r="YZ57" s="0"/>
      <c r="ZA57" s="0"/>
      <c r="ZB57" s="0"/>
      <c r="ZC57" s="0"/>
      <c r="ZD57" s="0"/>
      <c r="ZE57" s="0"/>
      <c r="ZF57" s="0"/>
      <c r="ZG57" s="0"/>
      <c r="ZH57" s="0"/>
      <c r="ZI57" s="0"/>
      <c r="ZJ57" s="0"/>
      <c r="ZK57" s="0"/>
      <c r="ZL57" s="0"/>
      <c r="ZM57" s="0"/>
      <c r="ZN57" s="0"/>
      <c r="ZO57" s="0"/>
      <c r="ZP57" s="0"/>
      <c r="ZQ57" s="0"/>
      <c r="ZR57" s="0"/>
      <c r="ZS57" s="0"/>
      <c r="ZT57" s="0"/>
      <c r="ZU57" s="0"/>
      <c r="ZV57" s="0"/>
      <c r="ZW57" s="0"/>
      <c r="ZX57" s="0"/>
      <c r="ZY57" s="0"/>
      <c r="ZZ57" s="0"/>
      <c r="AAA57" s="0"/>
      <c r="AAB57" s="0"/>
      <c r="AAC57" s="0"/>
      <c r="AAD57" s="0"/>
      <c r="AAE57" s="0"/>
      <c r="AAF57" s="0"/>
      <c r="AAG57" s="0"/>
      <c r="AAH57" s="0"/>
      <c r="AAI57" s="0"/>
      <c r="AAJ57" s="0"/>
      <c r="AAK57" s="0"/>
      <c r="AAL57" s="0"/>
      <c r="AAM57" s="0"/>
      <c r="AAN57" s="0"/>
      <c r="AAO57" s="0"/>
      <c r="AAP57" s="0"/>
      <c r="AAQ57" s="0"/>
      <c r="AAR57" s="0"/>
      <c r="AAS57" s="0"/>
      <c r="AAT57" s="0"/>
      <c r="AAU57" s="0"/>
      <c r="AAV57" s="0"/>
      <c r="AAW57" s="0"/>
      <c r="AAX57" s="0"/>
      <c r="AAY57" s="0"/>
      <c r="AAZ57" s="0"/>
      <c r="ABA57" s="0"/>
      <c r="ABB57" s="0"/>
      <c r="ABC57" s="0"/>
      <c r="ABD57" s="0"/>
      <c r="ABE57" s="0"/>
      <c r="ABF57" s="0"/>
      <c r="ABG57" s="0"/>
      <c r="ABH57" s="0"/>
      <c r="ABI57" s="0"/>
      <c r="ABJ57" s="0"/>
      <c r="ABK57" s="0"/>
      <c r="ABL57" s="0"/>
      <c r="ABM57" s="0"/>
      <c r="ABN57" s="0"/>
      <c r="ABO57" s="0"/>
      <c r="ABP57" s="0"/>
      <c r="ABQ57" s="0"/>
      <c r="ABR57" s="0"/>
      <c r="ABS57" s="0"/>
      <c r="ABT57" s="0"/>
      <c r="ABU57" s="0"/>
      <c r="ABV57" s="0"/>
      <c r="ABW57" s="0"/>
      <c r="ABX57" s="0"/>
      <c r="ABY57" s="0"/>
      <c r="ABZ57" s="0"/>
      <c r="ACA57" s="0"/>
      <c r="ACB57" s="0"/>
      <c r="ACC57" s="0"/>
      <c r="ACD57" s="0"/>
      <c r="ACE57" s="0"/>
      <c r="ACF57" s="0"/>
      <c r="ACG57" s="0"/>
      <c r="ACH57" s="0"/>
      <c r="ACI57" s="0"/>
      <c r="ACJ57" s="0"/>
      <c r="ACK57" s="0"/>
      <c r="ACL57" s="0"/>
      <c r="ACM57" s="0"/>
      <c r="ACN57" s="0"/>
      <c r="ACO57" s="0"/>
      <c r="ACP57" s="0"/>
      <c r="ACQ57" s="0"/>
      <c r="ACR57" s="0"/>
      <c r="ACS57" s="0"/>
      <c r="ACT57" s="0"/>
      <c r="ACU57" s="0"/>
      <c r="ACV57" s="0"/>
      <c r="ACW57" s="0"/>
      <c r="ACX57" s="0"/>
      <c r="ACY57" s="0"/>
      <c r="ACZ57" s="0"/>
      <c r="ADA57" s="0"/>
      <c r="ADB57" s="0"/>
      <c r="ADC57" s="0"/>
      <c r="ADD57" s="0"/>
      <c r="ADE57" s="0"/>
      <c r="ADF57" s="0"/>
      <c r="ADG57" s="0"/>
      <c r="ADH57" s="0"/>
      <c r="ADI57" s="0"/>
      <c r="ADJ57" s="0"/>
      <c r="ADK57" s="0"/>
      <c r="ADL57" s="0"/>
      <c r="ADM57" s="0"/>
      <c r="ADN57" s="0"/>
      <c r="ADO57" s="0"/>
      <c r="ADP57" s="0"/>
      <c r="ADQ57" s="0"/>
      <c r="ADR57" s="0"/>
      <c r="ADS57" s="0"/>
      <c r="ADT57" s="0"/>
      <c r="ADU57" s="0"/>
      <c r="ADV57" s="0"/>
      <c r="ADW57" s="0"/>
      <c r="ADX57" s="0"/>
      <c r="ADY57" s="0"/>
      <c r="ADZ57" s="0"/>
      <c r="AEA57" s="0"/>
      <c r="AEB57" s="0"/>
      <c r="AEC57" s="0"/>
      <c r="AED57" s="0"/>
      <c r="AEE57" s="0"/>
      <c r="AEF57" s="0"/>
      <c r="AEG57" s="0"/>
      <c r="AEH57" s="0"/>
      <c r="AEI57" s="0"/>
      <c r="AEJ57" s="0"/>
      <c r="AEK57" s="0"/>
      <c r="AEL57" s="0"/>
      <c r="AEM57" s="0"/>
      <c r="AEN57" s="0"/>
      <c r="AEO57" s="0"/>
      <c r="AEP57" s="0"/>
      <c r="AEQ57" s="0"/>
      <c r="AER57" s="0"/>
      <c r="AES57" s="0"/>
      <c r="AET57" s="0"/>
      <c r="AEU57" s="0"/>
      <c r="AEV57" s="0"/>
      <c r="AEW57" s="0"/>
      <c r="AEX57" s="0"/>
      <c r="AEY57" s="0"/>
      <c r="AEZ57" s="0"/>
      <c r="AFA57" s="0"/>
      <c r="AFB57" s="0"/>
      <c r="AFC57" s="0"/>
      <c r="AFD57" s="0"/>
      <c r="AFE57" s="0"/>
      <c r="AFF57" s="0"/>
      <c r="AFG57" s="0"/>
      <c r="AFH57" s="0"/>
      <c r="AFI57" s="0"/>
      <c r="AFJ57" s="0"/>
      <c r="AFK57" s="0"/>
      <c r="AFL57" s="0"/>
      <c r="AFM57" s="0"/>
      <c r="AFN57" s="0"/>
      <c r="AFO57" s="0"/>
      <c r="AFP57" s="0"/>
      <c r="AFQ57" s="0"/>
      <c r="AFR57" s="0"/>
      <c r="AFS57" s="0"/>
      <c r="AFT57" s="0"/>
      <c r="AFU57" s="0"/>
      <c r="AFV57" s="0"/>
      <c r="AFW57" s="0"/>
      <c r="AFX57" s="0"/>
      <c r="AFY57" s="0"/>
      <c r="AFZ57" s="0"/>
      <c r="AGA57" s="0"/>
      <c r="AGB57" s="0"/>
      <c r="AGC57" s="0"/>
      <c r="AGD57" s="0"/>
      <c r="AGE57" s="0"/>
      <c r="AGF57" s="0"/>
      <c r="AGG57" s="0"/>
      <c r="AGH57" s="0"/>
      <c r="AGI57" s="0"/>
      <c r="AGJ57" s="0"/>
      <c r="AGK57" s="0"/>
      <c r="AGL57" s="0"/>
      <c r="AGM57" s="0"/>
      <c r="AGN57" s="0"/>
      <c r="AGO57" s="0"/>
      <c r="AGP57" s="0"/>
      <c r="AGQ57" s="0"/>
      <c r="AGR57" s="0"/>
      <c r="AGS57" s="0"/>
      <c r="AGT57" s="0"/>
      <c r="AGU57" s="0"/>
      <c r="AGV57" s="0"/>
      <c r="AGW57" s="0"/>
      <c r="AGX57" s="0"/>
      <c r="AGY57" s="0"/>
      <c r="AGZ57" s="0"/>
      <c r="AHA57" s="0"/>
      <c r="AHB57" s="0"/>
      <c r="AHC57" s="0"/>
      <c r="AHD57" s="0"/>
      <c r="AHE57" s="0"/>
      <c r="AHF57" s="0"/>
      <c r="AHG57" s="0"/>
      <c r="AHH57" s="0"/>
      <c r="AHI57" s="0"/>
      <c r="AHJ57" s="0"/>
      <c r="AHK57" s="0"/>
      <c r="AHL57" s="0"/>
      <c r="AHM57" s="0"/>
      <c r="AHN57" s="0"/>
      <c r="AHO57" s="0"/>
      <c r="AHP57" s="0"/>
      <c r="AHQ57" s="0"/>
      <c r="AHR57" s="0"/>
      <c r="AHS57" s="0"/>
      <c r="AHT57" s="0"/>
      <c r="AHU57" s="0"/>
      <c r="AHV57" s="0"/>
      <c r="AHW57" s="0"/>
      <c r="AHX57" s="0"/>
      <c r="AHY57" s="0"/>
      <c r="AHZ57" s="0"/>
      <c r="AIA57" s="0"/>
      <c r="AIB57" s="0"/>
      <c r="AIC57" s="0"/>
      <c r="AID57" s="0"/>
      <c r="AIE57" s="0"/>
      <c r="AIF57" s="0"/>
      <c r="AIG57" s="0"/>
      <c r="AIH57" s="0"/>
      <c r="AII57" s="0"/>
      <c r="AIJ57" s="0"/>
      <c r="AIK57" s="0"/>
      <c r="AIL57" s="0"/>
      <c r="AIM57" s="0"/>
      <c r="AIN57" s="0"/>
      <c r="AIO57" s="0"/>
      <c r="AIP57" s="0"/>
      <c r="AIQ57" s="0"/>
      <c r="AIR57" s="0"/>
      <c r="AIS57" s="0"/>
      <c r="AIT57" s="0"/>
      <c r="AIU57" s="0"/>
      <c r="AIV57" s="0"/>
      <c r="AIW57" s="0"/>
      <c r="AIX57" s="0"/>
      <c r="AIY57" s="0"/>
      <c r="AIZ57" s="0"/>
      <c r="AJA57" s="0"/>
      <c r="AJB57" s="0"/>
      <c r="AJC57" s="0"/>
      <c r="AJD57" s="0"/>
      <c r="AJE57" s="0"/>
      <c r="AJF57" s="0"/>
      <c r="AJG57" s="0"/>
      <c r="AJH57" s="0"/>
      <c r="AJI57" s="0"/>
      <c r="AJJ57" s="0"/>
      <c r="AJK57" s="0"/>
      <c r="AJL57" s="0"/>
      <c r="AJM57" s="0"/>
      <c r="AJN57" s="0"/>
      <c r="AJO57" s="0"/>
      <c r="AJP57" s="0"/>
      <c r="AJQ57" s="0"/>
      <c r="AJR57" s="0"/>
      <c r="AJS57" s="0"/>
      <c r="AJT57" s="0"/>
      <c r="AJU57" s="0"/>
      <c r="AJV57" s="0"/>
      <c r="AJW57" s="0"/>
      <c r="AJX57" s="0"/>
      <c r="AJY57" s="0"/>
      <c r="AJZ57" s="0"/>
      <c r="AKA57" s="0"/>
      <c r="AKB57" s="0"/>
      <c r="AKC57" s="0"/>
      <c r="AKD57" s="0"/>
      <c r="AKE57" s="0"/>
      <c r="AKF57" s="0"/>
      <c r="AKG57" s="0"/>
      <c r="AKH57" s="0"/>
      <c r="AKI57" s="0"/>
      <c r="AKJ57" s="0"/>
      <c r="AKK57" s="0"/>
      <c r="AKL57" s="0"/>
      <c r="AKM57" s="0"/>
      <c r="AKN57" s="0"/>
      <c r="AKO57" s="0"/>
      <c r="AKP57" s="0"/>
      <c r="AKQ57" s="0"/>
      <c r="AKR57" s="0"/>
      <c r="AKS57" s="0"/>
      <c r="AKT57" s="0"/>
      <c r="AKU57" s="0"/>
      <c r="AKV57" s="0"/>
      <c r="AKW57" s="0"/>
      <c r="AKX57" s="0"/>
      <c r="AKY57" s="0"/>
      <c r="AKZ57" s="0"/>
      <c r="ALA57" s="0"/>
      <c r="ALB57" s="0"/>
      <c r="ALC57" s="0"/>
      <c r="ALD57" s="0"/>
      <c r="ALE57" s="0"/>
      <c r="ALF57" s="0"/>
      <c r="ALG57" s="0"/>
      <c r="ALH57" s="0"/>
      <c r="ALI57" s="0"/>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r="58" customFormat="false" ht="15.75" hidden="false" customHeight="true" outlineLevel="0" collapsed="false">
      <c r="A58" s="0"/>
      <c r="B58" s="0"/>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51"/>
      <c r="AF58" s="151"/>
      <c r="AG58" s="0"/>
      <c r="AH58" s="0"/>
      <c r="AI58" s="0"/>
      <c r="AJ58" s="0"/>
      <c r="AK58" s="0"/>
      <c r="AL58" s="0"/>
      <c r="AM58" s="0"/>
      <c r="AN58" s="0"/>
      <c r="AO58" s="0"/>
      <c r="AP58" s="0"/>
      <c r="AQ58" s="0"/>
      <c r="AR58" s="0"/>
      <c r="AS58" s="0"/>
      <c r="AT58" s="0"/>
      <c r="AU58" s="0"/>
      <c r="AV58" s="1"/>
      <c r="AW58" s="1"/>
      <c r="AX58" s="1"/>
      <c r="AY58" s="0"/>
      <c r="AZ58" s="0"/>
      <c r="BA58" s="0"/>
      <c r="BB58" s="0"/>
      <c r="BC58" s="0"/>
      <c r="BD58" s="0"/>
      <c r="BE58" s="0"/>
      <c r="BF58" s="0"/>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c r="IW58" s="0"/>
      <c r="IX58" s="0"/>
      <c r="IY58" s="0"/>
      <c r="IZ58" s="0"/>
      <c r="JA58" s="0"/>
      <c r="JB58" s="0"/>
      <c r="JC58" s="0"/>
      <c r="JD58" s="0"/>
      <c r="JE58" s="0"/>
      <c r="JF58" s="0"/>
      <c r="JG58" s="0"/>
      <c r="JH58" s="0"/>
      <c r="JI58" s="0"/>
      <c r="JJ58" s="0"/>
      <c r="JK58" s="0"/>
      <c r="JL58" s="0"/>
      <c r="JM58" s="0"/>
      <c r="JN58" s="0"/>
      <c r="JO58" s="0"/>
      <c r="JP58" s="0"/>
      <c r="JQ58" s="0"/>
      <c r="JR58" s="0"/>
      <c r="JS58" s="0"/>
      <c r="JT58" s="0"/>
      <c r="JU58" s="0"/>
      <c r="JV58" s="0"/>
      <c r="JW58" s="0"/>
      <c r="JX58" s="0"/>
      <c r="JY58" s="0"/>
      <c r="JZ58" s="0"/>
      <c r="KA58" s="0"/>
      <c r="KB58" s="0"/>
      <c r="KC58" s="0"/>
      <c r="KD58" s="0"/>
      <c r="KE58" s="0"/>
      <c r="KF58" s="0"/>
      <c r="KG58" s="0"/>
      <c r="KH58" s="0"/>
      <c r="KI58" s="0"/>
      <c r="KJ58" s="0"/>
      <c r="KK58" s="0"/>
      <c r="KL58" s="0"/>
      <c r="KM58" s="0"/>
      <c r="KN58" s="0"/>
      <c r="KO58" s="0"/>
      <c r="KP58" s="0"/>
      <c r="KQ58" s="0"/>
      <c r="KR58" s="0"/>
      <c r="KS58" s="0"/>
      <c r="KT58" s="0"/>
      <c r="KU58" s="0"/>
      <c r="KV58" s="0"/>
      <c r="KW58" s="0"/>
      <c r="KX58" s="0"/>
      <c r="KY58" s="0"/>
      <c r="KZ58" s="0"/>
      <c r="LA58" s="0"/>
      <c r="LB58" s="0"/>
      <c r="LC58" s="0"/>
      <c r="LD58" s="0"/>
      <c r="LE58" s="0"/>
      <c r="LF58" s="0"/>
      <c r="LG58" s="0"/>
      <c r="LH58" s="0"/>
      <c r="LI58" s="0"/>
      <c r="LJ58" s="0"/>
      <c r="LK58" s="0"/>
      <c r="LL58" s="0"/>
      <c r="LM58" s="0"/>
      <c r="LN58" s="0"/>
      <c r="LO58" s="0"/>
      <c r="LP58" s="0"/>
      <c r="LQ58" s="0"/>
      <c r="LR58" s="0"/>
      <c r="LS58" s="0"/>
      <c r="LT58" s="0"/>
      <c r="LU58" s="0"/>
      <c r="LV58" s="0"/>
      <c r="LW58" s="0"/>
      <c r="LX58" s="0"/>
      <c r="LY58" s="0"/>
      <c r="LZ58" s="0"/>
      <c r="MA58" s="0"/>
      <c r="MB58" s="0"/>
      <c r="MC58" s="0"/>
      <c r="MD58" s="0"/>
      <c r="ME58" s="0"/>
      <c r="MF58" s="0"/>
      <c r="MG58" s="0"/>
      <c r="MH58" s="0"/>
      <c r="MI58" s="0"/>
      <c r="MJ58" s="0"/>
      <c r="MK58" s="0"/>
      <c r="ML58" s="0"/>
      <c r="MM58" s="0"/>
      <c r="MN58" s="0"/>
      <c r="MO58" s="0"/>
      <c r="MP58" s="0"/>
      <c r="MQ58" s="0"/>
      <c r="MR58" s="0"/>
      <c r="MS58" s="0"/>
      <c r="MT58" s="0"/>
      <c r="MU58" s="0"/>
      <c r="MV58" s="0"/>
      <c r="MW58" s="0"/>
      <c r="MX58" s="0"/>
      <c r="MY58" s="0"/>
      <c r="MZ58" s="0"/>
      <c r="NA58" s="0"/>
      <c r="NB58" s="0"/>
      <c r="NC58" s="0"/>
      <c r="ND58" s="0"/>
      <c r="NE58" s="0"/>
      <c r="NF58" s="0"/>
      <c r="NG58" s="0"/>
      <c r="NH58" s="0"/>
      <c r="NI58" s="0"/>
      <c r="NJ58" s="0"/>
      <c r="NK58" s="0"/>
      <c r="NL58" s="0"/>
      <c r="NM58" s="0"/>
      <c r="NN58" s="0"/>
      <c r="NO58" s="0"/>
      <c r="NP58" s="0"/>
      <c r="NQ58" s="0"/>
      <c r="NR58" s="0"/>
      <c r="NS58" s="0"/>
      <c r="NT58" s="0"/>
      <c r="NU58" s="0"/>
      <c r="NV58" s="0"/>
      <c r="NW58" s="0"/>
      <c r="NX58" s="0"/>
      <c r="NY58" s="0"/>
      <c r="NZ58" s="0"/>
      <c r="OA58" s="0"/>
      <c r="OB58" s="0"/>
      <c r="OC58" s="0"/>
      <c r="OD58" s="0"/>
      <c r="OE58" s="0"/>
      <c r="OF58" s="0"/>
      <c r="OG58" s="0"/>
      <c r="OH58" s="0"/>
      <c r="OI58" s="0"/>
      <c r="OJ58" s="0"/>
      <c r="OK58" s="0"/>
      <c r="OL58" s="0"/>
      <c r="OM58" s="0"/>
      <c r="ON58" s="0"/>
      <c r="OO58" s="0"/>
      <c r="OP58" s="0"/>
      <c r="OQ58" s="0"/>
      <c r="OR58" s="0"/>
      <c r="OS58" s="0"/>
      <c r="OT58" s="0"/>
      <c r="OU58" s="0"/>
      <c r="OV58" s="0"/>
      <c r="OW58" s="0"/>
      <c r="OX58" s="0"/>
      <c r="OY58" s="0"/>
      <c r="OZ58" s="0"/>
      <c r="PA58" s="0"/>
      <c r="PB58" s="0"/>
      <c r="PC58" s="0"/>
      <c r="PD58" s="0"/>
      <c r="PE58" s="0"/>
      <c r="PF58" s="0"/>
      <c r="PG58" s="0"/>
      <c r="PH58" s="0"/>
      <c r="PI58" s="0"/>
      <c r="PJ58" s="0"/>
      <c r="PK58" s="0"/>
      <c r="PL58" s="0"/>
      <c r="PM58" s="0"/>
      <c r="PN58" s="0"/>
      <c r="PO58" s="0"/>
      <c r="PP58" s="0"/>
      <c r="PQ58" s="0"/>
      <c r="PR58" s="0"/>
      <c r="PS58" s="0"/>
      <c r="PT58" s="0"/>
      <c r="PU58" s="0"/>
      <c r="PV58" s="0"/>
      <c r="PW58" s="0"/>
      <c r="PX58" s="0"/>
      <c r="PY58" s="0"/>
      <c r="PZ58" s="0"/>
      <c r="QA58" s="0"/>
      <c r="QB58" s="0"/>
      <c r="QC58" s="0"/>
      <c r="QD58" s="0"/>
      <c r="QE58" s="0"/>
      <c r="QF58" s="0"/>
      <c r="QG58" s="0"/>
      <c r="QH58" s="0"/>
      <c r="QI58" s="0"/>
      <c r="QJ58" s="0"/>
      <c r="QK58" s="0"/>
      <c r="QL58" s="0"/>
      <c r="QM58" s="0"/>
      <c r="QN58" s="0"/>
      <c r="QO58" s="0"/>
      <c r="QP58" s="0"/>
      <c r="QQ58" s="0"/>
      <c r="QR58" s="0"/>
      <c r="QS58" s="0"/>
      <c r="QT58" s="0"/>
      <c r="QU58" s="0"/>
      <c r="QV58" s="0"/>
      <c r="QW58" s="0"/>
      <c r="QX58" s="0"/>
      <c r="QY58" s="0"/>
      <c r="QZ58" s="0"/>
      <c r="RA58" s="0"/>
      <c r="RB58" s="0"/>
      <c r="RC58" s="0"/>
      <c r="RD58" s="0"/>
      <c r="RE58" s="0"/>
      <c r="RF58" s="0"/>
      <c r="RG58" s="0"/>
      <c r="RH58" s="0"/>
      <c r="RI58" s="0"/>
      <c r="RJ58" s="0"/>
      <c r="RK58" s="0"/>
      <c r="RL58" s="0"/>
      <c r="RM58" s="0"/>
      <c r="RN58" s="0"/>
      <c r="RO58" s="0"/>
      <c r="RP58" s="0"/>
      <c r="RQ58" s="0"/>
      <c r="RR58" s="0"/>
      <c r="RS58" s="0"/>
      <c r="RT58" s="0"/>
      <c r="RU58" s="0"/>
      <c r="RV58" s="0"/>
      <c r="RW58" s="0"/>
      <c r="RX58" s="0"/>
      <c r="RY58" s="0"/>
      <c r="RZ58" s="0"/>
      <c r="SA58" s="0"/>
      <c r="SB58" s="0"/>
      <c r="SC58" s="0"/>
      <c r="SD58" s="0"/>
      <c r="SE58" s="0"/>
      <c r="SF58" s="0"/>
      <c r="SG58" s="0"/>
      <c r="SH58" s="0"/>
      <c r="SI58" s="0"/>
      <c r="SJ58" s="0"/>
      <c r="SK58" s="0"/>
      <c r="SL58" s="0"/>
      <c r="SM58" s="0"/>
      <c r="SN58" s="0"/>
      <c r="SO58" s="0"/>
      <c r="SP58" s="0"/>
      <c r="SQ58" s="0"/>
      <c r="SR58" s="0"/>
      <c r="SS58" s="0"/>
      <c r="ST58" s="0"/>
      <c r="SU58" s="0"/>
      <c r="SV58" s="0"/>
      <c r="SW58" s="0"/>
      <c r="SX58" s="0"/>
      <c r="SY58" s="0"/>
      <c r="SZ58" s="0"/>
      <c r="TA58" s="0"/>
      <c r="TB58" s="0"/>
      <c r="TC58" s="0"/>
      <c r="TD58" s="0"/>
      <c r="TE58" s="0"/>
      <c r="TF58" s="0"/>
      <c r="TG58" s="0"/>
      <c r="TH58" s="0"/>
      <c r="TI58" s="0"/>
      <c r="TJ58" s="0"/>
      <c r="TK58" s="0"/>
      <c r="TL58" s="0"/>
      <c r="TM58" s="0"/>
      <c r="TN58" s="0"/>
      <c r="TO58" s="0"/>
      <c r="TP58" s="0"/>
      <c r="TQ58" s="0"/>
      <c r="TR58" s="0"/>
      <c r="TS58" s="0"/>
      <c r="TT58" s="0"/>
      <c r="TU58" s="0"/>
      <c r="TV58" s="0"/>
      <c r="TW58" s="0"/>
      <c r="TX58" s="0"/>
      <c r="TY58" s="0"/>
      <c r="TZ58" s="0"/>
      <c r="UA58" s="0"/>
      <c r="UB58" s="0"/>
      <c r="UC58" s="0"/>
      <c r="UD58" s="0"/>
      <c r="UE58" s="0"/>
      <c r="UF58" s="0"/>
      <c r="UG58" s="0"/>
      <c r="UH58" s="0"/>
      <c r="UI58" s="0"/>
      <c r="UJ58" s="0"/>
      <c r="UK58" s="0"/>
      <c r="UL58" s="0"/>
      <c r="UM58" s="0"/>
      <c r="UN58" s="0"/>
      <c r="UO58" s="0"/>
      <c r="UP58" s="0"/>
      <c r="UQ58" s="0"/>
      <c r="UR58" s="0"/>
      <c r="US58" s="0"/>
      <c r="UT58" s="0"/>
      <c r="UU58" s="0"/>
      <c r="UV58" s="0"/>
      <c r="UW58" s="0"/>
      <c r="UX58" s="0"/>
      <c r="UY58" s="0"/>
      <c r="UZ58" s="0"/>
      <c r="VA58" s="0"/>
      <c r="VB58" s="0"/>
      <c r="VC58" s="0"/>
      <c r="VD58" s="0"/>
      <c r="VE58" s="0"/>
      <c r="VF58" s="0"/>
      <c r="VG58" s="0"/>
      <c r="VH58" s="0"/>
      <c r="VI58" s="0"/>
      <c r="VJ58" s="0"/>
      <c r="VK58" s="0"/>
      <c r="VL58" s="0"/>
      <c r="VM58" s="0"/>
      <c r="VN58" s="0"/>
      <c r="VO58" s="0"/>
      <c r="VP58" s="0"/>
      <c r="VQ58" s="0"/>
      <c r="VR58" s="0"/>
      <c r="VS58" s="0"/>
      <c r="VT58" s="0"/>
      <c r="VU58" s="0"/>
      <c r="VV58" s="0"/>
      <c r="VW58" s="0"/>
      <c r="VX58" s="0"/>
      <c r="VY58" s="0"/>
      <c r="VZ58" s="0"/>
      <c r="WA58" s="0"/>
      <c r="WB58" s="0"/>
      <c r="WC58" s="0"/>
      <c r="WD58" s="0"/>
      <c r="WE58" s="0"/>
      <c r="WF58" s="0"/>
      <c r="WG58" s="0"/>
      <c r="WH58" s="0"/>
      <c r="WI58" s="0"/>
      <c r="WJ58" s="0"/>
      <c r="WK58" s="0"/>
      <c r="WL58" s="0"/>
      <c r="WM58" s="0"/>
      <c r="WN58" s="0"/>
      <c r="WO58" s="0"/>
      <c r="WP58" s="0"/>
      <c r="WQ58" s="0"/>
      <c r="WR58" s="0"/>
      <c r="WS58" s="0"/>
      <c r="WT58" s="0"/>
      <c r="WU58" s="0"/>
      <c r="WV58" s="0"/>
      <c r="WW58" s="0"/>
      <c r="WX58" s="0"/>
      <c r="WY58" s="0"/>
      <c r="WZ58" s="0"/>
      <c r="XA58" s="0"/>
      <c r="XB58" s="0"/>
      <c r="XC58" s="0"/>
      <c r="XD58" s="0"/>
      <c r="XE58" s="0"/>
      <c r="XF58" s="0"/>
      <c r="XG58" s="0"/>
      <c r="XH58" s="0"/>
      <c r="XI58" s="0"/>
      <c r="XJ58" s="0"/>
      <c r="XK58" s="0"/>
      <c r="XL58" s="0"/>
      <c r="XM58" s="0"/>
      <c r="XN58" s="0"/>
      <c r="XO58" s="0"/>
      <c r="XP58" s="0"/>
      <c r="XQ58" s="0"/>
      <c r="XR58" s="0"/>
      <c r="XS58" s="0"/>
      <c r="XT58" s="0"/>
      <c r="XU58" s="0"/>
      <c r="XV58" s="0"/>
      <c r="XW58" s="0"/>
      <c r="XX58" s="0"/>
      <c r="XY58" s="0"/>
      <c r="XZ58" s="0"/>
      <c r="YA58" s="0"/>
      <c r="YB58" s="0"/>
      <c r="YC58" s="0"/>
      <c r="YD58" s="0"/>
      <c r="YE58" s="0"/>
      <c r="YF58" s="0"/>
      <c r="YG58" s="0"/>
      <c r="YH58" s="0"/>
      <c r="YI58" s="0"/>
      <c r="YJ58" s="0"/>
      <c r="YK58" s="0"/>
      <c r="YL58" s="0"/>
      <c r="YM58" s="0"/>
      <c r="YN58" s="0"/>
      <c r="YO58" s="0"/>
      <c r="YP58" s="0"/>
      <c r="YQ58" s="0"/>
      <c r="YR58" s="0"/>
      <c r="YS58" s="0"/>
      <c r="YT58" s="0"/>
      <c r="YU58" s="0"/>
      <c r="YV58" s="0"/>
      <c r="YW58" s="0"/>
      <c r="YX58" s="0"/>
      <c r="YY58" s="0"/>
      <c r="YZ58" s="0"/>
      <c r="ZA58" s="0"/>
      <c r="ZB58" s="0"/>
      <c r="ZC58" s="0"/>
      <c r="ZD58" s="0"/>
      <c r="ZE58" s="0"/>
      <c r="ZF58" s="0"/>
      <c r="ZG58" s="0"/>
      <c r="ZH58" s="0"/>
      <c r="ZI58" s="0"/>
      <c r="ZJ58" s="0"/>
      <c r="ZK58" s="0"/>
      <c r="ZL58" s="0"/>
      <c r="ZM58" s="0"/>
      <c r="ZN58" s="0"/>
      <c r="ZO58" s="0"/>
      <c r="ZP58" s="0"/>
      <c r="ZQ58" s="0"/>
      <c r="ZR58" s="0"/>
      <c r="ZS58" s="0"/>
      <c r="ZT58" s="0"/>
      <c r="ZU58" s="0"/>
      <c r="ZV58" s="0"/>
      <c r="ZW58" s="0"/>
      <c r="ZX58" s="0"/>
      <c r="ZY58" s="0"/>
      <c r="ZZ58" s="0"/>
      <c r="AAA58" s="0"/>
      <c r="AAB58" s="0"/>
      <c r="AAC58" s="0"/>
      <c r="AAD58" s="0"/>
      <c r="AAE58" s="0"/>
      <c r="AAF58" s="0"/>
      <c r="AAG58" s="0"/>
      <c r="AAH58" s="0"/>
      <c r="AAI58" s="0"/>
      <c r="AAJ58" s="0"/>
      <c r="AAK58" s="0"/>
      <c r="AAL58" s="0"/>
      <c r="AAM58" s="0"/>
      <c r="AAN58" s="0"/>
      <c r="AAO58" s="0"/>
      <c r="AAP58" s="0"/>
      <c r="AAQ58" s="0"/>
      <c r="AAR58" s="0"/>
      <c r="AAS58" s="0"/>
      <c r="AAT58" s="0"/>
      <c r="AAU58" s="0"/>
      <c r="AAV58" s="0"/>
      <c r="AAW58" s="0"/>
      <c r="AAX58" s="0"/>
      <c r="AAY58" s="0"/>
      <c r="AAZ58" s="0"/>
      <c r="ABA58" s="0"/>
      <c r="ABB58" s="0"/>
      <c r="ABC58" s="0"/>
      <c r="ABD58" s="0"/>
      <c r="ABE58" s="0"/>
      <c r="ABF58" s="0"/>
      <c r="ABG58" s="0"/>
      <c r="ABH58" s="0"/>
      <c r="ABI58" s="0"/>
      <c r="ABJ58" s="0"/>
      <c r="ABK58" s="0"/>
      <c r="ABL58" s="0"/>
      <c r="ABM58" s="0"/>
      <c r="ABN58" s="0"/>
      <c r="ABO58" s="0"/>
      <c r="ABP58" s="0"/>
      <c r="ABQ58" s="0"/>
      <c r="ABR58" s="0"/>
      <c r="ABS58" s="0"/>
      <c r="ABT58" s="0"/>
      <c r="ABU58" s="0"/>
      <c r="ABV58" s="0"/>
      <c r="ABW58" s="0"/>
      <c r="ABX58" s="0"/>
      <c r="ABY58" s="0"/>
      <c r="ABZ58" s="0"/>
      <c r="ACA58" s="0"/>
      <c r="ACB58" s="0"/>
      <c r="ACC58" s="0"/>
      <c r="ACD58" s="0"/>
      <c r="ACE58" s="0"/>
      <c r="ACF58" s="0"/>
      <c r="ACG58" s="0"/>
      <c r="ACH58" s="0"/>
      <c r="ACI58" s="0"/>
      <c r="ACJ58" s="0"/>
      <c r="ACK58" s="0"/>
      <c r="ACL58" s="0"/>
      <c r="ACM58" s="0"/>
      <c r="ACN58" s="0"/>
      <c r="ACO58" s="0"/>
      <c r="ACP58" s="0"/>
      <c r="ACQ58" s="0"/>
      <c r="ACR58" s="0"/>
      <c r="ACS58" s="0"/>
      <c r="ACT58" s="0"/>
      <c r="ACU58" s="0"/>
      <c r="ACV58" s="0"/>
      <c r="ACW58" s="0"/>
      <c r="ACX58" s="0"/>
      <c r="ACY58" s="0"/>
      <c r="ACZ58" s="0"/>
      <c r="ADA58" s="0"/>
      <c r="ADB58" s="0"/>
      <c r="ADC58" s="0"/>
      <c r="ADD58" s="0"/>
      <c r="ADE58" s="0"/>
      <c r="ADF58" s="0"/>
      <c r="ADG58" s="0"/>
      <c r="ADH58" s="0"/>
      <c r="ADI58" s="0"/>
      <c r="ADJ58" s="0"/>
      <c r="ADK58" s="0"/>
      <c r="ADL58" s="0"/>
      <c r="ADM58" s="0"/>
      <c r="ADN58" s="0"/>
      <c r="ADO58" s="0"/>
      <c r="ADP58" s="0"/>
      <c r="ADQ58" s="0"/>
      <c r="ADR58" s="0"/>
      <c r="ADS58" s="0"/>
      <c r="ADT58" s="0"/>
      <c r="ADU58" s="0"/>
      <c r="ADV58" s="0"/>
      <c r="ADW58" s="0"/>
      <c r="ADX58" s="0"/>
      <c r="ADY58" s="0"/>
      <c r="ADZ58" s="0"/>
      <c r="AEA58" s="0"/>
      <c r="AEB58" s="0"/>
      <c r="AEC58" s="0"/>
      <c r="AED58" s="0"/>
      <c r="AEE58" s="0"/>
      <c r="AEF58" s="0"/>
      <c r="AEG58" s="0"/>
      <c r="AEH58" s="0"/>
      <c r="AEI58" s="0"/>
      <c r="AEJ58" s="0"/>
      <c r="AEK58" s="0"/>
      <c r="AEL58" s="0"/>
      <c r="AEM58" s="0"/>
      <c r="AEN58" s="0"/>
      <c r="AEO58" s="0"/>
      <c r="AEP58" s="0"/>
      <c r="AEQ58" s="0"/>
      <c r="AER58" s="0"/>
      <c r="AES58" s="0"/>
      <c r="AET58" s="0"/>
      <c r="AEU58" s="0"/>
      <c r="AEV58" s="0"/>
      <c r="AEW58" s="0"/>
      <c r="AEX58" s="0"/>
      <c r="AEY58" s="0"/>
      <c r="AEZ58" s="0"/>
      <c r="AFA58" s="0"/>
      <c r="AFB58" s="0"/>
      <c r="AFC58" s="0"/>
      <c r="AFD58" s="0"/>
      <c r="AFE58" s="0"/>
      <c r="AFF58" s="0"/>
      <c r="AFG58" s="0"/>
      <c r="AFH58" s="0"/>
      <c r="AFI58" s="0"/>
      <c r="AFJ58" s="0"/>
      <c r="AFK58" s="0"/>
      <c r="AFL58" s="0"/>
      <c r="AFM58" s="0"/>
      <c r="AFN58" s="0"/>
      <c r="AFO58" s="0"/>
      <c r="AFP58" s="0"/>
      <c r="AFQ58" s="0"/>
      <c r="AFR58" s="0"/>
      <c r="AFS58" s="0"/>
      <c r="AFT58" s="0"/>
      <c r="AFU58" s="0"/>
      <c r="AFV58" s="0"/>
      <c r="AFW58" s="0"/>
      <c r="AFX58" s="0"/>
      <c r="AFY58" s="0"/>
      <c r="AFZ58" s="0"/>
      <c r="AGA58" s="0"/>
      <c r="AGB58" s="0"/>
      <c r="AGC58" s="0"/>
      <c r="AGD58" s="0"/>
      <c r="AGE58" s="0"/>
      <c r="AGF58" s="0"/>
      <c r="AGG58" s="0"/>
      <c r="AGH58" s="0"/>
      <c r="AGI58" s="0"/>
      <c r="AGJ58" s="0"/>
      <c r="AGK58" s="0"/>
      <c r="AGL58" s="0"/>
      <c r="AGM58" s="0"/>
      <c r="AGN58" s="0"/>
      <c r="AGO58" s="0"/>
      <c r="AGP58" s="0"/>
      <c r="AGQ58" s="0"/>
      <c r="AGR58" s="0"/>
      <c r="AGS58" s="0"/>
      <c r="AGT58" s="0"/>
      <c r="AGU58" s="0"/>
      <c r="AGV58" s="0"/>
      <c r="AGW58" s="0"/>
      <c r="AGX58" s="0"/>
      <c r="AGY58" s="0"/>
      <c r="AGZ58" s="0"/>
      <c r="AHA58" s="0"/>
      <c r="AHB58" s="0"/>
      <c r="AHC58" s="0"/>
      <c r="AHD58" s="0"/>
      <c r="AHE58" s="0"/>
      <c r="AHF58" s="0"/>
      <c r="AHG58" s="0"/>
      <c r="AHH58" s="0"/>
      <c r="AHI58" s="0"/>
      <c r="AHJ58" s="0"/>
      <c r="AHK58" s="0"/>
      <c r="AHL58" s="0"/>
      <c r="AHM58" s="0"/>
      <c r="AHN58" s="0"/>
      <c r="AHO58" s="0"/>
      <c r="AHP58" s="0"/>
      <c r="AHQ58" s="0"/>
      <c r="AHR58" s="0"/>
      <c r="AHS58" s="0"/>
      <c r="AHT58" s="0"/>
      <c r="AHU58" s="0"/>
      <c r="AHV58" s="0"/>
      <c r="AHW58" s="0"/>
      <c r="AHX58" s="0"/>
      <c r="AHY58" s="0"/>
      <c r="AHZ58" s="0"/>
      <c r="AIA58" s="0"/>
      <c r="AIB58" s="0"/>
      <c r="AIC58" s="0"/>
      <c r="AID58" s="0"/>
      <c r="AIE58" s="0"/>
      <c r="AIF58" s="0"/>
      <c r="AIG58" s="0"/>
      <c r="AIH58" s="0"/>
      <c r="AII58" s="0"/>
      <c r="AIJ58" s="0"/>
      <c r="AIK58" s="0"/>
      <c r="AIL58" s="0"/>
      <c r="AIM58" s="0"/>
      <c r="AIN58" s="0"/>
      <c r="AIO58" s="0"/>
      <c r="AIP58" s="0"/>
      <c r="AIQ58" s="0"/>
      <c r="AIR58" s="0"/>
      <c r="AIS58" s="0"/>
      <c r="AIT58" s="0"/>
      <c r="AIU58" s="0"/>
      <c r="AIV58" s="0"/>
      <c r="AIW58" s="0"/>
      <c r="AIX58" s="0"/>
      <c r="AIY58" s="0"/>
      <c r="AIZ58" s="0"/>
      <c r="AJA58" s="0"/>
      <c r="AJB58" s="0"/>
      <c r="AJC58" s="0"/>
      <c r="AJD58" s="0"/>
      <c r="AJE58" s="0"/>
      <c r="AJF58" s="0"/>
      <c r="AJG58" s="0"/>
      <c r="AJH58" s="0"/>
      <c r="AJI58" s="0"/>
      <c r="AJJ58" s="0"/>
      <c r="AJK58" s="0"/>
      <c r="AJL58" s="0"/>
      <c r="AJM58" s="0"/>
      <c r="AJN58" s="0"/>
      <c r="AJO58" s="0"/>
      <c r="AJP58" s="0"/>
      <c r="AJQ58" s="0"/>
      <c r="AJR58" s="0"/>
      <c r="AJS58" s="0"/>
      <c r="AJT58" s="0"/>
      <c r="AJU58" s="0"/>
      <c r="AJV58" s="0"/>
      <c r="AJW58" s="0"/>
      <c r="AJX58" s="0"/>
      <c r="AJY58" s="0"/>
      <c r="AJZ58" s="0"/>
      <c r="AKA58" s="0"/>
      <c r="AKB58" s="0"/>
      <c r="AKC58" s="0"/>
      <c r="AKD58" s="0"/>
      <c r="AKE58" s="0"/>
      <c r="AKF58" s="0"/>
      <c r="AKG58" s="0"/>
      <c r="AKH58" s="0"/>
      <c r="AKI58" s="0"/>
      <c r="AKJ58" s="0"/>
      <c r="AKK58" s="0"/>
      <c r="AKL58" s="0"/>
      <c r="AKM58" s="0"/>
      <c r="AKN58" s="0"/>
      <c r="AKO58" s="0"/>
      <c r="AKP58" s="0"/>
      <c r="AKQ58" s="0"/>
      <c r="AKR58" s="0"/>
      <c r="AKS58" s="0"/>
      <c r="AKT58" s="0"/>
      <c r="AKU58" s="0"/>
      <c r="AKV58" s="0"/>
      <c r="AKW58" s="0"/>
      <c r="AKX58" s="0"/>
      <c r="AKY58" s="0"/>
      <c r="AKZ58" s="0"/>
      <c r="ALA58" s="0"/>
      <c r="ALB58" s="0"/>
      <c r="ALC58" s="0"/>
      <c r="ALD58" s="0"/>
      <c r="ALE58" s="0"/>
      <c r="ALF58" s="0"/>
      <c r="ALG58" s="0"/>
      <c r="ALH58" s="0"/>
      <c r="ALI58" s="0"/>
      <c r="ALJ58" s="0"/>
      <c r="ALK58" s="0"/>
      <c r="ALL58" s="0"/>
      <c r="ALM58" s="0"/>
      <c r="ALN58" s="0"/>
      <c r="ALO58" s="0"/>
      <c r="ALP58" s="0"/>
      <c r="ALQ58" s="0"/>
      <c r="ALR58" s="0"/>
      <c r="ALS58" s="0"/>
      <c r="ALT58" s="0"/>
      <c r="ALU58" s="0"/>
      <c r="ALV58" s="0"/>
      <c r="ALW58" s="0"/>
      <c r="ALX58" s="0"/>
      <c r="ALY58" s="0"/>
      <c r="ALZ58" s="0"/>
      <c r="AMA58" s="0"/>
      <c r="AMB58" s="0"/>
      <c r="AMC58" s="0"/>
      <c r="AMD58" s="0"/>
      <c r="AME58" s="0"/>
      <c r="AMF58" s="0"/>
      <c r="AMG58" s="0"/>
      <c r="AMH58" s="0"/>
      <c r="AMI58" s="0"/>
      <c r="AMJ58" s="0"/>
    </row>
    <row r="59" s="20" customFormat="true" ht="15.75" hidden="false" customHeight="true" outlineLevel="0" collapsed="false">
      <c r="B59" s="196"/>
      <c r="C59" s="139"/>
      <c r="D59" s="139"/>
      <c r="E59" s="139"/>
      <c r="F59" s="139"/>
      <c r="G59" s="139"/>
      <c r="H59" s="139"/>
      <c r="I59" s="139"/>
      <c r="J59" s="139"/>
      <c r="K59" s="139"/>
      <c r="L59" s="139"/>
      <c r="M59" s="139"/>
      <c r="N59" s="139"/>
      <c r="O59" s="139"/>
      <c r="P59" s="139"/>
      <c r="Q59" s="139"/>
      <c r="R59" s="139"/>
      <c r="S59" s="139"/>
      <c r="T59" s="139"/>
      <c r="U59" s="139"/>
      <c r="V59" s="139"/>
      <c r="W59" s="139"/>
      <c r="X59" s="139"/>
      <c r="Y59" s="139"/>
      <c r="Z59" s="139"/>
      <c r="AA59" s="139"/>
      <c r="AB59" s="139"/>
      <c r="AC59" s="139"/>
      <c r="AD59" s="139"/>
      <c r="AE59" s="139"/>
      <c r="AF59" s="139"/>
      <c r="AG59" s="197"/>
      <c r="AH59" s="12"/>
      <c r="AL59" s="198"/>
      <c r="AM59" s="198"/>
      <c r="AN59" s="198"/>
      <c r="AO59" s="198"/>
      <c r="AP59" s="198"/>
      <c r="AQ59" s="198"/>
      <c r="AR59" s="198"/>
      <c r="AS59" s="198"/>
      <c r="AT59" s="198"/>
      <c r="AU59" s="198"/>
      <c r="AV59" s="185"/>
      <c r="AW59" s="185"/>
      <c r="AX59" s="185"/>
      <c r="AY59" s="198"/>
    </row>
    <row r="60" customFormat="false" ht="15.75" hidden="false" customHeight="true" outlineLevel="0" collapsed="false">
      <c r="A60" s="20"/>
      <c r="B60" s="9"/>
      <c r="C60" s="109" t="s">
        <v>76</v>
      </c>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99" t="s">
        <v>77</v>
      </c>
      <c r="AF60" s="199"/>
      <c r="AG60" s="11"/>
      <c r="AH60" s="12"/>
      <c r="AI60" s="106"/>
      <c r="AJ60" s="0"/>
      <c r="AL60" s="0"/>
      <c r="AM60" s="0"/>
      <c r="AN60" s="0"/>
      <c r="AO60" s="0"/>
      <c r="AP60" s="0"/>
      <c r="AQ60" s="0"/>
      <c r="AR60" s="0"/>
      <c r="AS60" s="198"/>
      <c r="AT60" s="198"/>
      <c r="AU60" s="198"/>
      <c r="AV60" s="185"/>
      <c r="AW60" s="185"/>
      <c r="AX60" s="185"/>
      <c r="AY60" s="198"/>
    </row>
    <row r="61" customFormat="false" ht="15.75" hidden="false" customHeight="true" outlineLevel="0" collapsed="false">
      <c r="B61" s="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99"/>
      <c r="AF61" s="199"/>
      <c r="AG61" s="11"/>
      <c r="AH61" s="12"/>
      <c r="AI61" s="0"/>
      <c r="AJ61" s="0"/>
      <c r="AL61" s="0"/>
      <c r="AM61" s="0"/>
      <c r="AN61" s="0"/>
      <c r="AO61" s="0"/>
      <c r="AP61" s="0"/>
      <c r="AQ61" s="0"/>
      <c r="AR61" s="0"/>
    </row>
    <row r="62" customFormat="false" ht="15.75" hidden="false" customHeight="true" outlineLevel="0" collapsed="false">
      <c r="B62" s="9"/>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98"/>
      <c r="AF62" s="98"/>
      <c r="AG62" s="11"/>
      <c r="AH62" s="12"/>
      <c r="AI62" s="0"/>
      <c r="AJ62" s="0"/>
      <c r="AL62" s="114" t="s">
        <v>120</v>
      </c>
      <c r="AM62" s="114"/>
      <c r="AN62" s="114"/>
      <c r="AO62" s="114"/>
      <c r="AP62" s="114"/>
      <c r="AQ62" s="114"/>
      <c r="AR62" s="114"/>
    </row>
    <row r="63" customFormat="false" ht="15.75" hidden="false" customHeight="true" outlineLevel="0" collapsed="false">
      <c r="B63" s="9"/>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98"/>
      <c r="AF63" s="98"/>
      <c r="AG63" s="11"/>
      <c r="AH63" s="12"/>
      <c r="AI63" s="0"/>
      <c r="AJ63" s="0"/>
      <c r="AL63" s="114"/>
      <c r="AM63" s="114"/>
      <c r="AN63" s="114"/>
      <c r="AO63" s="114"/>
      <c r="AP63" s="114"/>
      <c r="AQ63" s="114"/>
      <c r="AR63" s="114"/>
    </row>
    <row r="64" customFormat="false" ht="15.75" hidden="false" customHeight="true" outlineLevel="0" collapsed="false">
      <c r="B64" s="9"/>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98"/>
      <c r="AF64" s="98"/>
      <c r="AG64" s="11"/>
      <c r="AI64" s="0"/>
      <c r="AJ64" s="0"/>
      <c r="AL64" s="115" t="s">
        <v>121</v>
      </c>
      <c r="AM64" s="200"/>
      <c r="AN64" s="200"/>
      <c r="AO64" s="200"/>
      <c r="AP64" s="200"/>
      <c r="AQ64" s="200"/>
      <c r="AR64" s="201"/>
    </row>
    <row r="65" customFormat="false" ht="15.75" hidden="false" customHeight="true" outlineLevel="0" collapsed="false">
      <c r="B65" s="9"/>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98"/>
      <c r="AF65" s="98"/>
      <c r="AG65" s="11"/>
      <c r="AI65" s="0"/>
      <c r="AJ65" s="0"/>
      <c r="AL65" s="115" t="s">
        <v>82</v>
      </c>
      <c r="AM65" s="200"/>
      <c r="AN65" s="200"/>
      <c r="AO65" s="200"/>
      <c r="AP65" s="200"/>
      <c r="AQ65" s="200"/>
      <c r="AR65" s="201"/>
    </row>
    <row r="66" customFormat="false" ht="15.75" hidden="false" customHeight="true" outlineLevel="0" collapsed="false">
      <c r="B66" s="9"/>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98"/>
      <c r="AF66" s="98"/>
      <c r="AG66" s="11"/>
      <c r="AI66" s="0"/>
      <c r="AJ66" s="0"/>
      <c r="AL66" s="115" t="s">
        <v>83</v>
      </c>
      <c r="AM66" s="200"/>
      <c r="AN66" s="200"/>
      <c r="AO66" s="200"/>
      <c r="AP66" s="200"/>
      <c r="AQ66" s="200"/>
      <c r="AR66" s="201"/>
    </row>
    <row r="67" customFormat="false" ht="15.75" hidden="false" customHeight="true" outlineLevel="0" collapsed="false">
      <c r="B67" s="9"/>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98"/>
      <c r="AF67" s="98"/>
      <c r="AG67" s="11"/>
      <c r="AI67" s="0"/>
      <c r="AJ67" s="0"/>
      <c r="AL67" s="115" t="s">
        <v>85</v>
      </c>
      <c r="AM67" s="200"/>
      <c r="AN67" s="200"/>
      <c r="AO67" s="200"/>
      <c r="AP67" s="200"/>
      <c r="AQ67" s="200"/>
      <c r="AR67" s="201"/>
    </row>
    <row r="68" customFormat="false" ht="15.75" hidden="false" customHeight="true" outlineLevel="0" collapsed="false">
      <c r="B68" s="9"/>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98"/>
      <c r="AF68" s="98"/>
      <c r="AG68" s="11"/>
      <c r="AI68" s="0"/>
      <c r="AJ68" s="0"/>
      <c r="AL68" s="121" t="s">
        <v>86</v>
      </c>
      <c r="AM68" s="202"/>
      <c r="AN68" s="202"/>
      <c r="AO68" s="202"/>
      <c r="AP68" s="202"/>
      <c r="AQ68" s="202"/>
      <c r="AR68" s="203"/>
    </row>
    <row r="69" customFormat="false" ht="15.75" hidden="false" customHeight="true" outlineLevel="0" collapsed="false">
      <c r="B69" s="9"/>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98"/>
      <c r="AF69" s="98"/>
      <c r="AG69" s="11"/>
      <c r="AI69" s="0"/>
      <c r="AJ69" s="0"/>
      <c r="AL69" s="0"/>
      <c r="AM69" s="0"/>
      <c r="AN69" s="0"/>
      <c r="AO69" s="0"/>
      <c r="AP69" s="0"/>
      <c r="AQ69" s="0"/>
      <c r="AR69" s="0"/>
    </row>
    <row r="70" customFormat="false" ht="20.25" hidden="false" customHeight="true" outlineLevel="0" collapsed="false">
      <c r="B70" s="9"/>
      <c r="C70" s="117" t="s">
        <v>84</v>
      </c>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05" t="str">
        <f aca="false">IF(AND(AE62="",AE63="",AE64="",AE65="",AE66="",AE67="",AE68="",AE69=""),"",SUM(AE62:AF69))</f>
        <v/>
      </c>
      <c r="AF70" s="105"/>
      <c r="AG70" s="204"/>
      <c r="AI70" s="0"/>
      <c r="AJ70" s="0"/>
      <c r="AL70" s="0"/>
      <c r="AM70" s="0"/>
      <c r="AN70" s="0"/>
      <c r="AO70" s="0"/>
      <c r="AP70" s="0"/>
      <c r="AQ70" s="0"/>
      <c r="AR70" s="0"/>
    </row>
    <row r="71" customFormat="false" ht="15.75" hidden="false" customHeight="true" outlineLevel="0" collapsed="false">
      <c r="B71" s="9"/>
      <c r="C71" s="205"/>
      <c r="D71" s="205"/>
      <c r="E71" s="205"/>
      <c r="F71" s="205"/>
      <c r="G71" s="205"/>
      <c r="H71" s="205"/>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4"/>
      <c r="AI71" s="0"/>
      <c r="AJ71" s="0"/>
      <c r="AL71" s="0"/>
      <c r="AM71" s="0"/>
      <c r="AN71" s="0"/>
      <c r="AO71" s="0"/>
      <c r="AP71" s="0"/>
      <c r="AQ71" s="0"/>
      <c r="AR71" s="0"/>
    </row>
    <row r="72" customFormat="false" ht="15.75" hidden="false" customHeight="true" outlineLevel="0" collapsed="false">
      <c r="B72" s="9"/>
      <c r="C72" s="124" t="s">
        <v>87</v>
      </c>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99" t="s">
        <v>77</v>
      </c>
      <c r="AF72" s="199"/>
      <c r="AG72" s="116"/>
      <c r="AI72" s="103"/>
      <c r="AJ72" s="0"/>
      <c r="AL72" s="0"/>
      <c r="AM72" s="0"/>
      <c r="AN72" s="0"/>
      <c r="AO72" s="0"/>
      <c r="AP72" s="0"/>
      <c r="AQ72" s="0"/>
      <c r="AR72" s="0"/>
    </row>
    <row r="73" customFormat="false" ht="15.75" hidden="false" customHeight="true" outlineLevel="0" collapsed="false">
      <c r="B73" s="9"/>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99"/>
      <c r="AF73" s="199"/>
      <c r="AG73" s="116"/>
      <c r="AJ73" s="0"/>
      <c r="AL73" s="0"/>
      <c r="AM73" s="0"/>
      <c r="AN73" s="0"/>
      <c r="AO73" s="0"/>
      <c r="AP73" s="0"/>
      <c r="AQ73" s="0"/>
      <c r="AR73" s="0"/>
    </row>
    <row r="74" customFormat="false" ht="15.75" hidden="false" customHeight="true" outlineLevel="0" collapsed="false">
      <c r="B74" s="9"/>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98"/>
      <c r="AF74" s="98"/>
      <c r="AG74" s="116"/>
      <c r="AJ74" s="0"/>
      <c r="AL74" s="114" t="s">
        <v>122</v>
      </c>
      <c r="AM74" s="114"/>
      <c r="AN74" s="114"/>
      <c r="AO74" s="114"/>
      <c r="AP74" s="114"/>
      <c r="AQ74" s="114"/>
      <c r="AR74" s="114"/>
    </row>
    <row r="75" customFormat="false" ht="15.75" hidden="false" customHeight="true" outlineLevel="0" collapsed="false">
      <c r="B75" s="9"/>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98"/>
      <c r="AF75" s="98"/>
      <c r="AG75" s="116"/>
      <c r="AJ75" s="0"/>
      <c r="AL75" s="114"/>
      <c r="AM75" s="114"/>
      <c r="AN75" s="114"/>
      <c r="AO75" s="114"/>
      <c r="AP75" s="114"/>
      <c r="AQ75" s="114"/>
      <c r="AR75" s="114"/>
    </row>
    <row r="76" customFormat="false" ht="15.75" hidden="false" customHeight="true" outlineLevel="0" collapsed="false">
      <c r="B76" s="9"/>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98"/>
      <c r="AF76" s="98"/>
      <c r="AG76" s="116"/>
      <c r="AJ76" s="0"/>
      <c r="AL76" s="115" t="s">
        <v>91</v>
      </c>
      <c r="AM76" s="200"/>
      <c r="AN76" s="200"/>
      <c r="AO76" s="200"/>
      <c r="AP76" s="200"/>
      <c r="AQ76" s="200"/>
      <c r="AR76" s="201"/>
    </row>
    <row r="77" customFormat="false" ht="15.75" hidden="false" customHeight="true" outlineLevel="0" collapsed="false">
      <c r="B77" s="9"/>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98"/>
      <c r="AF77" s="98"/>
      <c r="AG77" s="116"/>
      <c r="AJ77" s="0"/>
      <c r="AL77" s="115" t="s">
        <v>92</v>
      </c>
      <c r="AM77" s="200"/>
      <c r="AN77" s="200"/>
      <c r="AO77" s="200"/>
      <c r="AP77" s="200"/>
      <c r="AQ77" s="200"/>
      <c r="AR77" s="201"/>
    </row>
    <row r="78" customFormat="false" ht="15.75" hidden="false" customHeight="true" outlineLevel="0" collapsed="false">
      <c r="B78" s="9"/>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98"/>
      <c r="AF78" s="98"/>
      <c r="AG78" s="116"/>
      <c r="AJ78" s="0"/>
      <c r="AL78" s="115" t="s">
        <v>93</v>
      </c>
      <c r="AM78" s="200"/>
      <c r="AN78" s="200"/>
      <c r="AO78" s="200"/>
      <c r="AP78" s="200"/>
      <c r="AQ78" s="200"/>
      <c r="AR78" s="201"/>
    </row>
    <row r="79" customFormat="false" ht="15.75" hidden="false" customHeight="true" outlineLevel="0" collapsed="false">
      <c r="B79" s="9"/>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98"/>
      <c r="AF79" s="98"/>
      <c r="AG79" s="116"/>
      <c r="AJ79" s="0"/>
      <c r="AL79" s="115" t="s">
        <v>94</v>
      </c>
      <c r="AM79" s="200"/>
      <c r="AN79" s="200"/>
      <c r="AO79" s="200"/>
      <c r="AP79" s="200"/>
      <c r="AQ79" s="200"/>
      <c r="AR79" s="201"/>
    </row>
    <row r="80" customFormat="false" ht="15.75" hidden="false" customHeight="true" outlineLevel="0" collapsed="false">
      <c r="B80" s="9"/>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98"/>
      <c r="AF80" s="98"/>
      <c r="AG80" s="116"/>
      <c r="AJ80" s="0"/>
      <c r="AL80" s="115" t="s">
        <v>95</v>
      </c>
      <c r="AM80" s="200"/>
      <c r="AN80" s="200"/>
      <c r="AO80" s="200"/>
      <c r="AP80" s="200"/>
      <c r="AQ80" s="200"/>
      <c r="AR80" s="201"/>
    </row>
    <row r="81" customFormat="false" ht="15.75" hidden="false" customHeight="true" outlineLevel="0" collapsed="false">
      <c r="B81" s="9"/>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98"/>
      <c r="AF81" s="98"/>
      <c r="AG81" s="116"/>
      <c r="AJ81" s="0"/>
      <c r="AL81" s="121" t="s">
        <v>97</v>
      </c>
      <c r="AM81" s="202"/>
      <c r="AN81" s="202"/>
      <c r="AO81" s="202"/>
      <c r="AP81" s="202"/>
      <c r="AQ81" s="202"/>
      <c r="AR81" s="203"/>
    </row>
    <row r="82" customFormat="false" ht="20.25" hidden="false" customHeight="true" outlineLevel="0" collapsed="false">
      <c r="B82" s="9"/>
      <c r="C82" s="117" t="s">
        <v>96</v>
      </c>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05" t="str">
        <f aca="false">IF(AND(AE74="",AE75="",AE76="",AE77="",AE78="",AE79="",AE80="",AE81=""),"",SUM(AE74:AF81))</f>
        <v/>
      </c>
      <c r="AF82" s="105"/>
      <c r="AG82" s="116"/>
      <c r="AJ82" s="0"/>
    </row>
    <row r="83" customFormat="false" ht="15.75" hidden="false" customHeight="true" outlineLevel="0" collapsed="false">
      <c r="B83" s="9"/>
      <c r="C83" s="206"/>
      <c r="D83" s="206"/>
      <c r="E83" s="206"/>
      <c r="F83" s="206"/>
      <c r="G83" s="206"/>
      <c r="H83" s="206"/>
      <c r="I83" s="206"/>
      <c r="J83" s="206"/>
      <c r="K83" s="206"/>
      <c r="L83" s="206"/>
      <c r="M83" s="206"/>
      <c r="N83" s="207"/>
      <c r="O83" s="207"/>
      <c r="P83" s="207"/>
      <c r="Q83" s="207"/>
      <c r="R83" s="207"/>
      <c r="S83" s="207"/>
      <c r="T83" s="207"/>
      <c r="U83" s="207"/>
      <c r="V83" s="207"/>
      <c r="W83" s="207"/>
      <c r="X83" s="207"/>
      <c r="Y83" s="207"/>
      <c r="Z83" s="207"/>
      <c r="AA83" s="207"/>
      <c r="AB83" s="207"/>
      <c r="AC83" s="207"/>
      <c r="AD83" s="207"/>
      <c r="AE83" s="207"/>
      <c r="AF83" s="207"/>
      <c r="AG83" s="116"/>
      <c r="AJ83" s="0"/>
    </row>
    <row r="84" customFormat="false" ht="15.75" hidden="false" customHeight="true" outlineLevel="0" collapsed="false">
      <c r="B84" s="9"/>
      <c r="C84" s="208" t="s">
        <v>123</v>
      </c>
      <c r="D84" s="208"/>
      <c r="E84" s="208"/>
      <c r="F84" s="208"/>
      <c r="G84" s="208"/>
      <c r="H84" s="208"/>
      <c r="I84" s="208"/>
      <c r="J84" s="208"/>
      <c r="K84" s="208"/>
      <c r="L84" s="208"/>
      <c r="M84" s="208"/>
      <c r="N84" s="208"/>
      <c r="O84" s="208"/>
      <c r="P84" s="208"/>
      <c r="Q84" s="208"/>
      <c r="R84" s="208"/>
      <c r="S84" s="208"/>
      <c r="T84" s="208"/>
      <c r="U84" s="208"/>
      <c r="V84" s="208"/>
      <c r="W84" s="208"/>
      <c r="X84" s="208"/>
      <c r="Y84" s="208"/>
      <c r="Z84" s="208"/>
      <c r="AA84" s="208"/>
      <c r="AB84" s="208"/>
      <c r="AC84" s="208"/>
      <c r="AD84" s="208"/>
      <c r="AE84" s="209" t="str">
        <f aca="false">IF(AND(AE55="",AE56="",AE70="",AE82=""),"",SUM(AE56,AE70,AE82))</f>
        <v/>
      </c>
      <c r="AF84" s="209"/>
      <c r="AG84" s="116"/>
      <c r="AJ84" s="0"/>
    </row>
    <row r="85" customFormat="false" ht="15.75" hidden="false" customHeight="true" outlineLevel="0" collapsed="false">
      <c r="B85" s="9"/>
      <c r="C85" s="208"/>
      <c r="D85" s="208"/>
      <c r="E85" s="208"/>
      <c r="F85" s="208"/>
      <c r="G85" s="208"/>
      <c r="H85" s="208"/>
      <c r="I85" s="208"/>
      <c r="J85" s="208"/>
      <c r="K85" s="208"/>
      <c r="L85" s="208"/>
      <c r="M85" s="208"/>
      <c r="N85" s="208"/>
      <c r="O85" s="208"/>
      <c r="P85" s="208"/>
      <c r="Q85" s="208"/>
      <c r="R85" s="208"/>
      <c r="S85" s="208"/>
      <c r="T85" s="208"/>
      <c r="U85" s="208"/>
      <c r="V85" s="208"/>
      <c r="W85" s="208"/>
      <c r="X85" s="208"/>
      <c r="Y85" s="208"/>
      <c r="Z85" s="208"/>
      <c r="AA85" s="208"/>
      <c r="AB85" s="208"/>
      <c r="AC85" s="208"/>
      <c r="AD85" s="208"/>
      <c r="AE85" s="209"/>
      <c r="AF85" s="209"/>
      <c r="AG85" s="116"/>
      <c r="AJ85" s="0"/>
    </row>
    <row r="86" customFormat="false" ht="15.75" hidden="false" customHeight="true" outlineLevel="0" collapsed="false">
      <c r="B86" s="9"/>
      <c r="C86" s="210" t="str">
        <f aca="false">IF(AE84="","",IF(FPA!C14&lt;&gt;"","Há problemas com o regime de trabalho selecionado nos dados sobre o docente, favor corrigir.",IF(AE84&lt;&gt;AO12,"Carga horária final incompatível com a jornada de trabalho de "&amp;AO12&amp;"h indicada, favor corrigir!","")))</f>
        <v/>
      </c>
      <c r="D86" s="210"/>
      <c r="E86" s="210"/>
      <c r="F86" s="210"/>
      <c r="G86" s="210"/>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116"/>
      <c r="AJ86" s="0"/>
    </row>
    <row r="87" customFormat="false" ht="15.75" hidden="false" customHeight="true" outlineLevel="0" collapsed="false">
      <c r="B87" s="9"/>
      <c r="C87" s="211"/>
      <c r="D87" s="211"/>
      <c r="E87" s="211"/>
      <c r="F87" s="211"/>
      <c r="G87" s="211"/>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116"/>
      <c r="AJ87" s="0"/>
    </row>
    <row r="88" customFormat="false" ht="15.75" hidden="false" customHeight="true" outlineLevel="0" collapsed="false">
      <c r="B88" s="9"/>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116"/>
      <c r="AJ88" s="0"/>
    </row>
    <row r="89" customFormat="false" ht="15.75" hidden="false" customHeight="true" outlineLevel="0" collapsed="false">
      <c r="B89" s="9"/>
      <c r="C89" s="212"/>
      <c r="D89" s="212"/>
      <c r="E89" s="212"/>
      <c r="F89" s="212"/>
      <c r="G89" s="212"/>
      <c r="H89" s="212"/>
      <c r="I89" s="212"/>
      <c r="J89" s="212"/>
      <c r="K89" s="212"/>
      <c r="L89" s="212"/>
      <c r="M89" s="212"/>
      <c r="N89" s="212"/>
      <c r="O89" s="212"/>
      <c r="P89" s="212"/>
      <c r="Q89" s="127"/>
      <c r="R89" s="128" t="n">
        <f aca="true">TODAY()</f>
        <v>43585</v>
      </c>
      <c r="S89" s="128"/>
      <c r="T89" s="128"/>
      <c r="U89" s="128"/>
      <c r="V89" s="128"/>
      <c r="W89" s="128"/>
      <c r="X89" s="20"/>
      <c r="Y89" s="212"/>
      <c r="Z89" s="212"/>
      <c r="AA89" s="212"/>
      <c r="AB89" s="212"/>
      <c r="AC89" s="212"/>
      <c r="AD89" s="212"/>
      <c r="AE89" s="212"/>
      <c r="AF89" s="212"/>
      <c r="AG89" s="116"/>
      <c r="AJ89" s="0"/>
    </row>
    <row r="90" customFormat="false" ht="15.75" hidden="false" customHeight="true" outlineLevel="0" collapsed="false">
      <c r="B90" s="9"/>
      <c r="C90" s="130" t="s">
        <v>98</v>
      </c>
      <c r="D90" s="130"/>
      <c r="E90" s="130"/>
      <c r="F90" s="130"/>
      <c r="G90" s="130"/>
      <c r="H90" s="130"/>
      <c r="I90" s="130"/>
      <c r="J90" s="130"/>
      <c r="K90" s="130"/>
      <c r="L90" s="130"/>
      <c r="M90" s="130"/>
      <c r="N90" s="130"/>
      <c r="O90" s="130"/>
      <c r="P90" s="130"/>
      <c r="Q90" s="20"/>
      <c r="R90" s="213" t="s">
        <v>99</v>
      </c>
      <c r="S90" s="213"/>
      <c r="T90" s="213"/>
      <c r="U90" s="213"/>
      <c r="V90" s="213"/>
      <c r="W90" s="213"/>
      <c r="X90" s="20"/>
      <c r="Y90" s="214"/>
      <c r="Z90" s="131" t="s">
        <v>124</v>
      </c>
      <c r="AA90" s="131"/>
      <c r="AB90" s="131"/>
      <c r="AC90" s="131"/>
      <c r="AD90" s="131"/>
      <c r="AE90" s="131"/>
      <c r="AF90" s="214"/>
      <c r="AG90" s="116"/>
      <c r="AJ90" s="0"/>
    </row>
    <row r="91" customFormat="false" ht="15.75" hidden="false" customHeight="true" outlineLevel="0" collapsed="false">
      <c r="B91" s="9"/>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116"/>
      <c r="AJ91" s="0"/>
    </row>
    <row r="92" customFormat="false" ht="15.75" hidden="false" customHeight="true" outlineLevel="0" collapsed="false">
      <c r="B92" s="9"/>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116"/>
      <c r="AJ92" s="0"/>
    </row>
    <row r="93" customFormat="false" ht="15.75" hidden="false" customHeight="true" outlineLevel="0" collapsed="false">
      <c r="B93" s="9"/>
      <c r="C93" s="215" t="s">
        <v>125</v>
      </c>
      <c r="D93" s="215"/>
      <c r="E93" s="215"/>
      <c r="F93" s="215"/>
      <c r="G93" s="215"/>
      <c r="H93" s="215"/>
      <c r="I93" s="215"/>
      <c r="J93" s="215"/>
      <c r="K93" s="215"/>
      <c r="L93" s="215"/>
      <c r="M93" s="215"/>
      <c r="N93" s="215"/>
      <c r="O93" s="215"/>
      <c r="P93" s="215"/>
      <c r="Q93" s="215"/>
      <c r="R93" s="215"/>
      <c r="S93" s="215"/>
      <c r="T93" s="215"/>
      <c r="U93" s="215"/>
      <c r="V93" s="215"/>
      <c r="W93" s="215"/>
      <c r="X93" s="215"/>
      <c r="Y93" s="215"/>
      <c r="Z93" s="215"/>
      <c r="AA93" s="215"/>
      <c r="AB93" s="215"/>
      <c r="AC93" s="215"/>
      <c r="AD93" s="215"/>
      <c r="AE93" s="215"/>
      <c r="AF93" s="215"/>
      <c r="AG93" s="116"/>
      <c r="AJ93" s="0"/>
    </row>
    <row r="94" customFormat="false" ht="15.75" hidden="false" customHeight="true" outlineLevel="0" collapsed="false">
      <c r="B94" s="9"/>
      <c r="C94" s="215"/>
      <c r="D94" s="215"/>
      <c r="E94" s="215"/>
      <c r="F94" s="215"/>
      <c r="G94" s="215"/>
      <c r="H94" s="215"/>
      <c r="I94" s="215"/>
      <c r="J94" s="215"/>
      <c r="K94" s="215"/>
      <c r="L94" s="215"/>
      <c r="M94" s="215"/>
      <c r="N94" s="215"/>
      <c r="O94" s="215"/>
      <c r="P94" s="215"/>
      <c r="Q94" s="215"/>
      <c r="R94" s="215"/>
      <c r="S94" s="215"/>
      <c r="T94" s="215"/>
      <c r="U94" s="215"/>
      <c r="V94" s="215"/>
      <c r="W94" s="215"/>
      <c r="X94" s="215"/>
      <c r="Y94" s="215"/>
      <c r="Z94" s="215"/>
      <c r="AA94" s="215"/>
      <c r="AB94" s="215"/>
      <c r="AC94" s="215"/>
      <c r="AD94" s="215"/>
      <c r="AE94" s="215"/>
      <c r="AF94" s="215"/>
      <c r="AG94" s="116"/>
      <c r="AJ94" s="0"/>
    </row>
    <row r="95" customFormat="false" ht="25.5" hidden="false" customHeight="true" outlineLevel="0" collapsed="false">
      <c r="B95" s="9"/>
      <c r="C95" s="216"/>
      <c r="D95" s="216"/>
      <c r="E95" s="216"/>
      <c r="F95" s="216"/>
      <c r="G95" s="216"/>
      <c r="H95" s="216"/>
      <c r="I95" s="216"/>
      <c r="J95" s="216"/>
      <c r="K95" s="216"/>
      <c r="L95" s="216"/>
      <c r="M95" s="216"/>
      <c r="N95" s="216"/>
      <c r="O95" s="216"/>
      <c r="P95" s="216"/>
      <c r="Q95" s="216"/>
      <c r="R95" s="216"/>
      <c r="S95" s="216"/>
      <c r="T95" s="216"/>
      <c r="U95" s="216"/>
      <c r="V95" s="216"/>
      <c r="W95" s="216"/>
      <c r="X95" s="216"/>
      <c r="Y95" s="216"/>
      <c r="Z95" s="216"/>
      <c r="AA95" s="216"/>
      <c r="AB95" s="216"/>
      <c r="AC95" s="216"/>
      <c r="AD95" s="216"/>
      <c r="AE95" s="216"/>
      <c r="AF95" s="216"/>
      <c r="AG95" s="116"/>
      <c r="AJ95" s="0"/>
    </row>
    <row r="96" customFormat="false" ht="25.5" hidden="false" customHeight="true" outlineLevel="0" collapsed="false">
      <c r="B96" s="9"/>
      <c r="C96" s="216"/>
      <c r="D96" s="216"/>
      <c r="E96" s="216"/>
      <c r="F96" s="216"/>
      <c r="G96" s="216"/>
      <c r="H96" s="216"/>
      <c r="I96" s="216"/>
      <c r="J96" s="216"/>
      <c r="K96" s="216"/>
      <c r="L96" s="216"/>
      <c r="M96" s="216"/>
      <c r="N96" s="216"/>
      <c r="O96" s="216"/>
      <c r="P96" s="216"/>
      <c r="Q96" s="216"/>
      <c r="R96" s="216"/>
      <c r="S96" s="216"/>
      <c r="T96" s="216"/>
      <c r="U96" s="216"/>
      <c r="V96" s="216"/>
      <c r="W96" s="216"/>
      <c r="X96" s="216"/>
      <c r="Y96" s="216"/>
      <c r="Z96" s="216"/>
      <c r="AA96" s="216"/>
      <c r="AB96" s="216"/>
      <c r="AC96" s="216"/>
      <c r="AD96" s="216"/>
      <c r="AE96" s="216"/>
      <c r="AF96" s="216"/>
      <c r="AG96" s="116"/>
      <c r="AJ96" s="0"/>
    </row>
    <row r="97" customFormat="false" ht="25.5" hidden="false" customHeight="true" outlineLevel="0" collapsed="false">
      <c r="B97" s="9"/>
      <c r="C97" s="216"/>
      <c r="D97" s="216"/>
      <c r="E97" s="216"/>
      <c r="F97" s="216"/>
      <c r="G97" s="216"/>
      <c r="H97" s="216"/>
      <c r="I97" s="216"/>
      <c r="J97" s="216"/>
      <c r="K97" s="216"/>
      <c r="L97" s="216"/>
      <c r="M97" s="216"/>
      <c r="N97" s="216"/>
      <c r="O97" s="216"/>
      <c r="P97" s="216"/>
      <c r="Q97" s="216"/>
      <c r="R97" s="216"/>
      <c r="S97" s="216"/>
      <c r="T97" s="216"/>
      <c r="U97" s="216"/>
      <c r="V97" s="216"/>
      <c r="W97" s="216"/>
      <c r="X97" s="216"/>
      <c r="Y97" s="216"/>
      <c r="Z97" s="216"/>
      <c r="AA97" s="216"/>
      <c r="AB97" s="216"/>
      <c r="AC97" s="216"/>
      <c r="AD97" s="216"/>
      <c r="AE97" s="216"/>
      <c r="AF97" s="216"/>
      <c r="AG97" s="116"/>
      <c r="AJ97" s="0"/>
    </row>
    <row r="98" customFormat="false" ht="25.5" hidden="false" customHeight="true" outlineLevel="0" collapsed="false">
      <c r="B98" s="9"/>
      <c r="C98" s="216"/>
      <c r="D98" s="216"/>
      <c r="E98" s="216"/>
      <c r="F98" s="216"/>
      <c r="G98" s="216"/>
      <c r="H98" s="216"/>
      <c r="I98" s="216"/>
      <c r="J98" s="216"/>
      <c r="K98" s="216"/>
      <c r="L98" s="216"/>
      <c r="M98" s="216"/>
      <c r="N98" s="216"/>
      <c r="O98" s="216"/>
      <c r="P98" s="216"/>
      <c r="Q98" s="216"/>
      <c r="R98" s="216"/>
      <c r="S98" s="216"/>
      <c r="T98" s="216"/>
      <c r="U98" s="216"/>
      <c r="V98" s="216"/>
      <c r="W98" s="216"/>
      <c r="X98" s="216"/>
      <c r="Y98" s="216"/>
      <c r="Z98" s="216"/>
      <c r="AA98" s="216"/>
      <c r="AB98" s="216"/>
      <c r="AC98" s="216"/>
      <c r="AD98" s="216"/>
      <c r="AE98" s="216"/>
      <c r="AF98" s="216"/>
      <c r="AG98" s="116"/>
      <c r="AJ98" s="0"/>
    </row>
    <row r="99" customFormat="false" ht="25.5" hidden="false" customHeight="true" outlineLevel="0" collapsed="false">
      <c r="B99" s="9"/>
      <c r="C99" s="216"/>
      <c r="D99" s="216"/>
      <c r="E99" s="216"/>
      <c r="F99" s="216"/>
      <c r="G99" s="216"/>
      <c r="H99" s="216"/>
      <c r="I99" s="216"/>
      <c r="J99" s="216"/>
      <c r="K99" s="216"/>
      <c r="L99" s="216"/>
      <c r="M99" s="216"/>
      <c r="N99" s="216"/>
      <c r="O99" s="216"/>
      <c r="P99" s="216"/>
      <c r="Q99" s="216"/>
      <c r="R99" s="216"/>
      <c r="S99" s="216"/>
      <c r="T99" s="216"/>
      <c r="U99" s="216"/>
      <c r="V99" s="216"/>
      <c r="W99" s="216"/>
      <c r="X99" s="216"/>
      <c r="Y99" s="216"/>
      <c r="Z99" s="216"/>
      <c r="AA99" s="216"/>
      <c r="AB99" s="216"/>
      <c r="AC99" s="216"/>
      <c r="AD99" s="216"/>
      <c r="AE99" s="216"/>
      <c r="AF99" s="216"/>
      <c r="AG99" s="116"/>
      <c r="AJ99" s="0"/>
    </row>
    <row r="100" customFormat="false" ht="25.5" hidden="false" customHeight="true" outlineLevel="0" collapsed="false">
      <c r="B100" s="9"/>
      <c r="C100" s="216"/>
      <c r="D100" s="216"/>
      <c r="E100" s="216"/>
      <c r="F100" s="216"/>
      <c r="G100" s="216"/>
      <c r="H100" s="216"/>
      <c r="I100" s="216"/>
      <c r="J100" s="216"/>
      <c r="K100" s="216"/>
      <c r="L100" s="216"/>
      <c r="M100" s="216"/>
      <c r="N100" s="216"/>
      <c r="O100" s="216"/>
      <c r="P100" s="216"/>
      <c r="Q100" s="216"/>
      <c r="R100" s="216"/>
      <c r="S100" s="216"/>
      <c r="T100" s="216"/>
      <c r="U100" s="216"/>
      <c r="V100" s="216"/>
      <c r="W100" s="216"/>
      <c r="X100" s="216"/>
      <c r="Y100" s="216"/>
      <c r="Z100" s="216"/>
      <c r="AA100" s="216"/>
      <c r="AB100" s="216"/>
      <c r="AC100" s="216"/>
      <c r="AD100" s="216"/>
      <c r="AE100" s="216"/>
      <c r="AF100" s="216"/>
      <c r="AG100" s="116"/>
      <c r="AJ100" s="0"/>
    </row>
    <row r="101" customFormat="false" ht="25.5" hidden="false" customHeight="true" outlineLevel="0" collapsed="false">
      <c r="B101" s="9"/>
      <c r="C101" s="216"/>
      <c r="D101" s="216"/>
      <c r="E101" s="216"/>
      <c r="F101" s="216"/>
      <c r="G101" s="216"/>
      <c r="H101" s="216"/>
      <c r="I101" s="216"/>
      <c r="J101" s="216"/>
      <c r="K101" s="216"/>
      <c r="L101" s="216"/>
      <c r="M101" s="216"/>
      <c r="N101" s="216"/>
      <c r="O101" s="216"/>
      <c r="P101" s="216"/>
      <c r="Q101" s="216"/>
      <c r="R101" s="216"/>
      <c r="S101" s="216"/>
      <c r="T101" s="216"/>
      <c r="U101" s="216"/>
      <c r="V101" s="216"/>
      <c r="W101" s="216"/>
      <c r="X101" s="216"/>
      <c r="Y101" s="216"/>
      <c r="Z101" s="216"/>
      <c r="AA101" s="216"/>
      <c r="AB101" s="216"/>
      <c r="AC101" s="216"/>
      <c r="AD101" s="216"/>
      <c r="AE101" s="216"/>
      <c r="AF101" s="216"/>
      <c r="AG101" s="116"/>
      <c r="AJ101" s="0"/>
    </row>
    <row r="102" customFormat="false" ht="25.5" hidden="false" customHeight="true" outlineLevel="0" collapsed="false">
      <c r="B102" s="9"/>
      <c r="C102" s="216"/>
      <c r="D102" s="216"/>
      <c r="E102" s="216"/>
      <c r="F102" s="216"/>
      <c r="G102" s="216"/>
      <c r="H102" s="216"/>
      <c r="I102" s="216"/>
      <c r="J102" s="216"/>
      <c r="K102" s="216"/>
      <c r="L102" s="216"/>
      <c r="M102" s="216"/>
      <c r="N102" s="216"/>
      <c r="O102" s="216"/>
      <c r="P102" s="216"/>
      <c r="Q102" s="216"/>
      <c r="R102" s="216"/>
      <c r="S102" s="216"/>
      <c r="T102" s="216"/>
      <c r="U102" s="216"/>
      <c r="V102" s="216"/>
      <c r="W102" s="216"/>
      <c r="X102" s="216"/>
      <c r="Y102" s="216"/>
      <c r="Z102" s="216"/>
      <c r="AA102" s="216"/>
      <c r="AB102" s="216"/>
      <c r="AC102" s="216"/>
      <c r="AD102" s="216"/>
      <c r="AE102" s="216"/>
      <c r="AF102" s="216"/>
      <c r="AG102" s="116"/>
      <c r="AJ102" s="0"/>
    </row>
    <row r="103" customFormat="false" ht="25.5" hidden="false" customHeight="true" outlineLevel="0" collapsed="false">
      <c r="B103" s="9"/>
      <c r="C103" s="216"/>
      <c r="D103" s="216"/>
      <c r="E103" s="216"/>
      <c r="F103" s="216"/>
      <c r="G103" s="216"/>
      <c r="H103" s="216"/>
      <c r="I103" s="216"/>
      <c r="J103" s="216"/>
      <c r="K103" s="216"/>
      <c r="L103" s="216"/>
      <c r="M103" s="216"/>
      <c r="N103" s="216"/>
      <c r="O103" s="216"/>
      <c r="P103" s="216"/>
      <c r="Q103" s="216"/>
      <c r="R103" s="216"/>
      <c r="S103" s="216"/>
      <c r="T103" s="216"/>
      <c r="U103" s="216"/>
      <c r="V103" s="216"/>
      <c r="W103" s="216"/>
      <c r="X103" s="216"/>
      <c r="Y103" s="216"/>
      <c r="Z103" s="216"/>
      <c r="AA103" s="216"/>
      <c r="AB103" s="216"/>
      <c r="AC103" s="216"/>
      <c r="AD103" s="216"/>
      <c r="AE103" s="216"/>
      <c r="AF103" s="216"/>
      <c r="AG103" s="116"/>
      <c r="AJ103" s="0"/>
    </row>
    <row r="104" customFormat="false" ht="25.5" hidden="false" customHeight="true" outlineLevel="0" collapsed="false">
      <c r="B104" s="9"/>
      <c r="C104" s="216"/>
      <c r="D104" s="216"/>
      <c r="E104" s="216"/>
      <c r="F104" s="216"/>
      <c r="G104" s="216"/>
      <c r="H104" s="216"/>
      <c r="I104" s="216"/>
      <c r="J104" s="216"/>
      <c r="K104" s="216"/>
      <c r="L104" s="216"/>
      <c r="M104" s="216"/>
      <c r="N104" s="216"/>
      <c r="O104" s="216"/>
      <c r="P104" s="216"/>
      <c r="Q104" s="216"/>
      <c r="R104" s="216"/>
      <c r="S104" s="216"/>
      <c r="T104" s="216"/>
      <c r="U104" s="216"/>
      <c r="V104" s="216"/>
      <c r="W104" s="216"/>
      <c r="X104" s="216"/>
      <c r="Y104" s="216"/>
      <c r="Z104" s="216"/>
      <c r="AA104" s="216"/>
      <c r="AB104" s="216"/>
      <c r="AC104" s="216"/>
      <c r="AD104" s="216"/>
      <c r="AE104" s="216"/>
      <c r="AF104" s="216"/>
      <c r="AG104" s="116"/>
      <c r="AJ104" s="0"/>
    </row>
    <row r="105" customFormat="false" ht="15.75" hidden="false" customHeight="true" outlineLevel="0" collapsed="false">
      <c r="B105" s="9"/>
      <c r="C105" s="217" t="s">
        <v>126</v>
      </c>
      <c r="D105" s="217"/>
      <c r="E105" s="217"/>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9"/>
      <c r="AG105" s="116"/>
      <c r="AJ105" s="0"/>
    </row>
    <row r="106" customFormat="false" ht="15.75" hidden="false" customHeight="true" outlineLevel="0" collapsed="false">
      <c r="B106" s="9"/>
      <c r="C106" s="217"/>
      <c r="D106" s="217"/>
      <c r="E106" s="217"/>
      <c r="F106" s="220"/>
      <c r="G106" s="221"/>
      <c r="H106" s="20"/>
      <c r="I106" s="218"/>
      <c r="J106" s="20"/>
      <c r="K106" s="221"/>
      <c r="L106" s="20"/>
      <c r="M106" s="20"/>
      <c r="N106" s="20"/>
      <c r="O106" s="221"/>
      <c r="P106" s="222"/>
      <c r="Q106" s="223"/>
      <c r="R106" s="223"/>
      <c r="S106" s="223"/>
      <c r="T106" s="223"/>
      <c r="U106" s="223"/>
      <c r="V106" s="223"/>
      <c r="W106" s="223"/>
      <c r="X106" s="224"/>
      <c r="Y106" s="224"/>
      <c r="Z106" s="224"/>
      <c r="AA106" s="224"/>
      <c r="AB106" s="224"/>
      <c r="AC106" s="224"/>
      <c r="AD106" s="224"/>
      <c r="AE106" s="224"/>
      <c r="AF106" s="225"/>
      <c r="AG106" s="116"/>
      <c r="AJ106" s="0"/>
    </row>
    <row r="107" customFormat="false" ht="15.75" hidden="false" customHeight="true" outlineLevel="0" collapsed="false">
      <c r="B107" s="9"/>
      <c r="C107" s="217"/>
      <c r="D107" s="217"/>
      <c r="E107" s="217"/>
      <c r="F107" s="226" t="s">
        <v>127</v>
      </c>
      <c r="G107" s="226"/>
      <c r="H107" s="226"/>
      <c r="I107" s="20"/>
      <c r="J107" s="227" t="s">
        <v>128</v>
      </c>
      <c r="K107" s="227"/>
      <c r="L107" s="227"/>
      <c r="M107" s="20"/>
      <c r="N107" s="226" t="s">
        <v>129</v>
      </c>
      <c r="O107" s="226"/>
      <c r="P107" s="226"/>
      <c r="Q107" s="20"/>
      <c r="R107" s="213" t="s">
        <v>99</v>
      </c>
      <c r="S107" s="213"/>
      <c r="T107" s="213"/>
      <c r="U107" s="213"/>
      <c r="V107" s="213"/>
      <c r="W107" s="20"/>
      <c r="X107" s="228" t="s">
        <v>130</v>
      </c>
      <c r="Y107" s="228"/>
      <c r="Z107" s="228"/>
      <c r="AA107" s="228"/>
      <c r="AB107" s="228"/>
      <c r="AC107" s="228"/>
      <c r="AD107" s="228"/>
      <c r="AE107" s="228"/>
      <c r="AF107" s="225"/>
      <c r="AG107" s="116"/>
      <c r="AJ107" s="0"/>
    </row>
    <row r="108" customFormat="false" ht="15.75" hidden="false" customHeight="true" outlineLevel="0" collapsed="false">
      <c r="B108" s="9"/>
      <c r="C108" s="217"/>
      <c r="D108" s="217"/>
      <c r="E108" s="217"/>
      <c r="F108" s="134"/>
      <c r="G108" s="134"/>
      <c r="H108" s="134"/>
      <c r="I108" s="229"/>
      <c r="J108" s="227"/>
      <c r="K108" s="227"/>
      <c r="L108" s="227"/>
      <c r="M108" s="230"/>
      <c r="N108" s="230"/>
      <c r="O108" s="230"/>
      <c r="P108" s="230"/>
      <c r="Q108" s="231"/>
      <c r="R108" s="231"/>
      <c r="S108" s="231"/>
      <c r="T108" s="231"/>
      <c r="U108" s="231"/>
      <c r="V108" s="231"/>
      <c r="W108" s="231"/>
      <c r="X108" s="232"/>
      <c r="Y108" s="232"/>
      <c r="Z108" s="232"/>
      <c r="AA108" s="232"/>
      <c r="AB108" s="232"/>
      <c r="AC108" s="232"/>
      <c r="AD108" s="232"/>
      <c r="AE108" s="232"/>
      <c r="AF108" s="233"/>
      <c r="AG108" s="116"/>
      <c r="AJ108" s="103"/>
    </row>
    <row r="109" customFormat="false" ht="15.75" hidden="false" customHeight="true" outlineLevel="0" collapsed="false">
      <c r="B109" s="133"/>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4"/>
      <c r="AD109" s="134"/>
      <c r="AE109" s="134"/>
      <c r="AF109" s="134"/>
      <c r="AG109" s="122"/>
    </row>
    <row r="110" customFormat="false" ht="15.75" hidden="false" customHeight="true" outlineLevel="0" collapsed="false">
      <c r="B110" s="0"/>
      <c r="C110" s="0"/>
      <c r="D110" s="0"/>
      <c r="E110" s="0"/>
      <c r="F110" s="0"/>
      <c r="G110" s="0"/>
      <c r="H110" s="0"/>
      <c r="I110" s="0"/>
      <c r="J110" s="0"/>
      <c r="K110" s="0"/>
      <c r="L110" s="0"/>
      <c r="M110" s="0"/>
      <c r="N110" s="0"/>
      <c r="O110" s="0"/>
      <c r="P110" s="0"/>
      <c r="Q110" s="0"/>
      <c r="R110" s="0"/>
      <c r="S110" s="0"/>
      <c r="T110" s="0"/>
      <c r="U110" s="0"/>
      <c r="V110" s="0"/>
      <c r="W110" s="0"/>
      <c r="X110" s="0"/>
      <c r="Y110" s="0"/>
      <c r="Z110" s="0"/>
      <c r="AA110" s="0"/>
      <c r="AB110" s="0"/>
      <c r="AC110" s="0"/>
      <c r="AD110" s="0"/>
      <c r="AE110" s="0"/>
      <c r="AF110" s="0"/>
      <c r="AG110" s="0"/>
    </row>
    <row r="111" customFormat="false" ht="15.75" hidden="false" customHeight="true" outlineLevel="0" collapsed="false">
      <c r="B111" s="0"/>
      <c r="C111" s="0"/>
      <c r="D111" s="0"/>
      <c r="E111" s="0"/>
      <c r="F111" s="0"/>
      <c r="G111" s="0"/>
      <c r="H111" s="0"/>
      <c r="I111" s="0"/>
      <c r="J111" s="0"/>
      <c r="K111" s="0"/>
      <c r="L111" s="0"/>
      <c r="M111" s="0"/>
      <c r="N111" s="0"/>
      <c r="O111" s="0"/>
      <c r="P111" s="0"/>
      <c r="Q111" s="0"/>
      <c r="R111" s="0"/>
      <c r="S111" s="0"/>
      <c r="T111" s="0"/>
      <c r="U111" s="0"/>
      <c r="V111" s="0"/>
      <c r="W111" s="0"/>
      <c r="X111" s="0"/>
      <c r="Y111" s="0"/>
      <c r="Z111" s="0"/>
      <c r="AA111" s="0"/>
      <c r="AB111" s="0"/>
      <c r="AC111" s="0"/>
      <c r="AD111" s="0"/>
      <c r="AE111" s="0"/>
      <c r="AF111" s="0"/>
      <c r="AG111" s="0"/>
    </row>
    <row r="112" customFormat="false" ht="15.75" hidden="false" customHeight="true" outlineLevel="0" collapsed="false">
      <c r="B112" s="0"/>
      <c r="C112" s="0"/>
      <c r="D112" s="0"/>
      <c r="E112" s="0"/>
      <c r="F112" s="0"/>
      <c r="G112" s="0"/>
      <c r="H112" s="0"/>
      <c r="I112" s="0"/>
      <c r="J112" s="0"/>
      <c r="K112" s="0"/>
      <c r="L112" s="0"/>
      <c r="M112" s="0"/>
      <c r="N112" s="0"/>
      <c r="O112" s="0"/>
      <c r="P112" s="0"/>
      <c r="Q112" s="0"/>
      <c r="R112" s="0"/>
      <c r="S112" s="0"/>
      <c r="T112" s="0"/>
      <c r="U112" s="0"/>
      <c r="V112" s="0"/>
      <c r="W112" s="0"/>
      <c r="X112" s="0"/>
      <c r="Y112" s="0"/>
      <c r="Z112" s="0"/>
      <c r="AA112" s="0"/>
      <c r="AB112" s="0"/>
      <c r="AC112" s="0"/>
      <c r="AD112" s="0"/>
      <c r="AE112" s="0"/>
      <c r="AF112" s="0"/>
      <c r="AG112" s="0"/>
    </row>
    <row r="113" customFormat="false" ht="15.75" hidden="false" customHeight="true" outlineLevel="0" collapsed="false">
      <c r="B113" s="136" t="s">
        <v>101</v>
      </c>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row>
  </sheetData>
  <sheetProtection sheet="true" objects="true" scenarios="true"/>
  <mergeCells count="318">
    <mergeCell ref="B1:AG2"/>
    <mergeCell ref="AL3:AR3"/>
    <mergeCell ref="C4:AF4"/>
    <mergeCell ref="C5:AF5"/>
    <mergeCell ref="AL5:AR6"/>
    <mergeCell ref="C7:E7"/>
    <mergeCell ref="F7:T7"/>
    <mergeCell ref="U7:Z7"/>
    <mergeCell ref="AA7:AF7"/>
    <mergeCell ref="C9:AF9"/>
    <mergeCell ref="C10:E10"/>
    <mergeCell ref="F10:AF10"/>
    <mergeCell ref="C11:E11"/>
    <mergeCell ref="F11:M11"/>
    <mergeCell ref="N11:S11"/>
    <mergeCell ref="T11:AF11"/>
    <mergeCell ref="AL11:AR11"/>
    <mergeCell ref="C12:E12"/>
    <mergeCell ref="F12:M12"/>
    <mergeCell ref="N12:P12"/>
    <mergeCell ref="Q12:AF12"/>
    <mergeCell ref="C13:H13"/>
    <mergeCell ref="J13:M13"/>
    <mergeCell ref="O13:R13"/>
    <mergeCell ref="T13:V13"/>
    <mergeCell ref="X13:AA13"/>
    <mergeCell ref="AC13:AF13"/>
    <mergeCell ref="C14:AF14"/>
    <mergeCell ref="AL14:AR14"/>
    <mergeCell ref="C15:AF16"/>
    <mergeCell ref="C17:D17"/>
    <mergeCell ref="E17:H17"/>
    <mergeCell ref="I17:L17"/>
    <mergeCell ref="M17:P17"/>
    <mergeCell ref="Q17:T17"/>
    <mergeCell ref="U17:X17"/>
    <mergeCell ref="Y17:AB17"/>
    <mergeCell ref="AC17:AF17"/>
    <mergeCell ref="C18:D23"/>
    <mergeCell ref="E18:H18"/>
    <mergeCell ref="I18:L18"/>
    <mergeCell ref="M18:P18"/>
    <mergeCell ref="Q18:T18"/>
    <mergeCell ref="U18:X18"/>
    <mergeCell ref="Y18:AB18"/>
    <mergeCell ref="AC18:AF18"/>
    <mergeCell ref="E19:H19"/>
    <mergeCell ref="I19:L19"/>
    <mergeCell ref="M19:P19"/>
    <mergeCell ref="Q19:T19"/>
    <mergeCell ref="U19:X19"/>
    <mergeCell ref="Y19:AB19"/>
    <mergeCell ref="AC19:AF19"/>
    <mergeCell ref="E20:H20"/>
    <mergeCell ref="I20:L20"/>
    <mergeCell ref="M20:P20"/>
    <mergeCell ref="Q20:T20"/>
    <mergeCell ref="U20:X20"/>
    <mergeCell ref="Y20:AB20"/>
    <mergeCell ref="AC20:AF20"/>
    <mergeCell ref="E21:H21"/>
    <mergeCell ref="I21:L21"/>
    <mergeCell ref="M21:P21"/>
    <mergeCell ref="Q21:T21"/>
    <mergeCell ref="U21:X21"/>
    <mergeCell ref="Y21:AB21"/>
    <mergeCell ref="AC21:AF21"/>
    <mergeCell ref="E22:H22"/>
    <mergeCell ref="I22:L22"/>
    <mergeCell ref="M22:P22"/>
    <mergeCell ref="Q22:T22"/>
    <mergeCell ref="U22:X22"/>
    <mergeCell ref="Y22:AB22"/>
    <mergeCell ref="AC22:AF22"/>
    <mergeCell ref="E23:H23"/>
    <mergeCell ref="I23:L23"/>
    <mergeCell ref="M23:P23"/>
    <mergeCell ref="Q23:T23"/>
    <mergeCell ref="U23:X23"/>
    <mergeCell ref="Y23:AB23"/>
    <mergeCell ref="AC23:AF23"/>
    <mergeCell ref="AL23:AR24"/>
    <mergeCell ref="C24:AF24"/>
    <mergeCell ref="C25:D25"/>
    <mergeCell ref="E25:H25"/>
    <mergeCell ref="I25:L25"/>
    <mergeCell ref="M25:P25"/>
    <mergeCell ref="Q25:T25"/>
    <mergeCell ref="U25:X25"/>
    <mergeCell ref="Y25:AB25"/>
    <mergeCell ref="AC25:AF25"/>
    <mergeCell ref="C26:D31"/>
    <mergeCell ref="E26:H26"/>
    <mergeCell ref="I26:L26"/>
    <mergeCell ref="M26:P26"/>
    <mergeCell ref="Q26:T26"/>
    <mergeCell ref="U26:X26"/>
    <mergeCell ref="Y26:AB26"/>
    <mergeCell ref="AC26:AF26"/>
    <mergeCell ref="E27:H27"/>
    <mergeCell ref="I27:L27"/>
    <mergeCell ref="M27:P27"/>
    <mergeCell ref="Q27:T27"/>
    <mergeCell ref="U27:X27"/>
    <mergeCell ref="Y27:AB27"/>
    <mergeCell ref="AC27:AF27"/>
    <mergeCell ref="AL27:AR27"/>
    <mergeCell ref="E28:H28"/>
    <mergeCell ref="I28:L28"/>
    <mergeCell ref="M28:P28"/>
    <mergeCell ref="Q28:T28"/>
    <mergeCell ref="U28:X28"/>
    <mergeCell ref="Y28:AB28"/>
    <mergeCell ref="AC28:AF28"/>
    <mergeCell ref="E29:H29"/>
    <mergeCell ref="I29:L29"/>
    <mergeCell ref="M29:P29"/>
    <mergeCell ref="Q29:T29"/>
    <mergeCell ref="U29:X29"/>
    <mergeCell ref="Y29:AB29"/>
    <mergeCell ref="AC29:AF29"/>
    <mergeCell ref="E30:H30"/>
    <mergeCell ref="I30:L30"/>
    <mergeCell ref="M30:P30"/>
    <mergeCell ref="Q30:T30"/>
    <mergeCell ref="U30:X30"/>
    <mergeCell ref="Y30:AB30"/>
    <mergeCell ref="AC30:AF30"/>
    <mergeCell ref="E31:H31"/>
    <mergeCell ref="I31:L31"/>
    <mergeCell ref="M31:P31"/>
    <mergeCell ref="Q31:T31"/>
    <mergeCell ref="U31:X31"/>
    <mergeCell ref="Y31:AB31"/>
    <mergeCell ref="AC31:AF31"/>
    <mergeCell ref="C33:D33"/>
    <mergeCell ref="E33:H33"/>
    <mergeCell ref="I33:L33"/>
    <mergeCell ref="M33:P33"/>
    <mergeCell ref="Q33:T33"/>
    <mergeCell ref="U33:X33"/>
    <mergeCell ref="Y33:AB33"/>
    <mergeCell ref="AC33:AF33"/>
    <mergeCell ref="C34:D38"/>
    <mergeCell ref="E34:H34"/>
    <mergeCell ref="I34:L34"/>
    <mergeCell ref="M34:P34"/>
    <mergeCell ref="Q34:T34"/>
    <mergeCell ref="U34:X34"/>
    <mergeCell ref="Y34:AB34"/>
    <mergeCell ref="AC34:AF34"/>
    <mergeCell ref="E35:H35"/>
    <mergeCell ref="I35:L35"/>
    <mergeCell ref="M35:P35"/>
    <mergeCell ref="Q35:T35"/>
    <mergeCell ref="U35:X35"/>
    <mergeCell ref="Y35:AB35"/>
    <mergeCell ref="AC35:AF35"/>
    <mergeCell ref="E36:H36"/>
    <mergeCell ref="I36:L36"/>
    <mergeCell ref="M36:P36"/>
    <mergeCell ref="Q36:T36"/>
    <mergeCell ref="U36:X36"/>
    <mergeCell ref="Y36:AB36"/>
    <mergeCell ref="AC36:AF36"/>
    <mergeCell ref="E37:H37"/>
    <mergeCell ref="I37:L37"/>
    <mergeCell ref="M37:P37"/>
    <mergeCell ref="Q37:T37"/>
    <mergeCell ref="U37:X37"/>
    <mergeCell ref="Y37:AB37"/>
    <mergeCell ref="AC37:AF37"/>
    <mergeCell ref="E38:H38"/>
    <mergeCell ref="I38:L38"/>
    <mergeCell ref="M38:P38"/>
    <mergeCell ref="Q38:T38"/>
    <mergeCell ref="U38:X38"/>
    <mergeCell ref="Y38:AB38"/>
    <mergeCell ref="AC38:AF38"/>
    <mergeCell ref="D39:AF39"/>
    <mergeCell ref="C40:AF41"/>
    <mergeCell ref="C42:AF42"/>
    <mergeCell ref="C43:D43"/>
    <mergeCell ref="E43:Q43"/>
    <mergeCell ref="R43:AA43"/>
    <mergeCell ref="AB43:AD43"/>
    <mergeCell ref="AE43:AF43"/>
    <mergeCell ref="C44:D44"/>
    <mergeCell ref="E44:Q44"/>
    <mergeCell ref="R44:AA44"/>
    <mergeCell ref="AB44:AD44"/>
    <mergeCell ref="AE44:AF44"/>
    <mergeCell ref="C45:D45"/>
    <mergeCell ref="E45:Q45"/>
    <mergeCell ref="R45:AA45"/>
    <mergeCell ref="AB45:AD45"/>
    <mergeCell ref="AE45:AF45"/>
    <mergeCell ref="C46:D46"/>
    <mergeCell ref="E46:Q46"/>
    <mergeCell ref="R46:AA46"/>
    <mergeCell ref="AB46:AD46"/>
    <mergeCell ref="AE46:AF46"/>
    <mergeCell ref="C47:D47"/>
    <mergeCell ref="E47:Q47"/>
    <mergeCell ref="R47:AA47"/>
    <mergeCell ref="AB47:AD47"/>
    <mergeCell ref="AE47:AF47"/>
    <mergeCell ref="AL47:AR48"/>
    <mergeCell ref="C48:D48"/>
    <mergeCell ref="E48:Q48"/>
    <mergeCell ref="R48:AA48"/>
    <mergeCell ref="AB48:AD48"/>
    <mergeCell ref="AE48:AF48"/>
    <mergeCell ref="C49:D49"/>
    <mergeCell ref="E49:Q49"/>
    <mergeCell ref="R49:AA49"/>
    <mergeCell ref="AB49:AD49"/>
    <mergeCell ref="AE49:AF49"/>
    <mergeCell ref="AM49:AQ49"/>
    <mergeCell ref="C50:D50"/>
    <mergeCell ref="E50:Q50"/>
    <mergeCell ref="R50:AA50"/>
    <mergeCell ref="AB50:AD50"/>
    <mergeCell ref="AE50:AF50"/>
    <mergeCell ref="C51:D51"/>
    <mergeCell ref="E51:Q51"/>
    <mergeCell ref="R51:AA51"/>
    <mergeCell ref="AB51:AD51"/>
    <mergeCell ref="AE51:AF51"/>
    <mergeCell ref="C52:D52"/>
    <mergeCell ref="E52:Q52"/>
    <mergeCell ref="R52:AA52"/>
    <mergeCell ref="AB52:AD52"/>
    <mergeCell ref="AE52:AF52"/>
    <mergeCell ref="C53:D53"/>
    <mergeCell ref="E53:Q53"/>
    <mergeCell ref="R53:AA53"/>
    <mergeCell ref="AB53:AD53"/>
    <mergeCell ref="AE53:AF53"/>
    <mergeCell ref="C54:AD54"/>
    <mergeCell ref="AE54:AF54"/>
    <mergeCell ref="C55:AD55"/>
    <mergeCell ref="AE55:AF55"/>
    <mergeCell ref="C56:AD56"/>
    <mergeCell ref="AE56:AF56"/>
    <mergeCell ref="C60:AD61"/>
    <mergeCell ref="AE60:AF61"/>
    <mergeCell ref="C62:AD62"/>
    <mergeCell ref="AE62:AF62"/>
    <mergeCell ref="AL62:AR63"/>
    <mergeCell ref="C63:AD63"/>
    <mergeCell ref="AE63:AF63"/>
    <mergeCell ref="C64:AD64"/>
    <mergeCell ref="AE64:AF64"/>
    <mergeCell ref="C65:AD65"/>
    <mergeCell ref="AE65:AF65"/>
    <mergeCell ref="C66:AD66"/>
    <mergeCell ref="AE66:AF66"/>
    <mergeCell ref="C67:AD67"/>
    <mergeCell ref="AE67:AF67"/>
    <mergeCell ref="C68:AD68"/>
    <mergeCell ref="AE68:AF68"/>
    <mergeCell ref="C69:AD69"/>
    <mergeCell ref="AE69:AF69"/>
    <mergeCell ref="C70:AD70"/>
    <mergeCell ref="AE70:AF70"/>
    <mergeCell ref="C72:AD73"/>
    <mergeCell ref="AE72:AF73"/>
    <mergeCell ref="C74:AD74"/>
    <mergeCell ref="AE74:AF74"/>
    <mergeCell ref="AL74:AR75"/>
    <mergeCell ref="C75:AD75"/>
    <mergeCell ref="AE75:AF75"/>
    <mergeCell ref="C76:AD76"/>
    <mergeCell ref="AE76:AF76"/>
    <mergeCell ref="C77:AD77"/>
    <mergeCell ref="AE77:AF77"/>
    <mergeCell ref="C78:AD78"/>
    <mergeCell ref="AE78:AF78"/>
    <mergeCell ref="C79:AD79"/>
    <mergeCell ref="AE79:AF79"/>
    <mergeCell ref="C80:AD80"/>
    <mergeCell ref="AE80:AF80"/>
    <mergeCell ref="C81:AD81"/>
    <mergeCell ref="AE81:AF81"/>
    <mergeCell ref="C82:AD82"/>
    <mergeCell ref="AE82:AF82"/>
    <mergeCell ref="N83:AF83"/>
    <mergeCell ref="C84:AD85"/>
    <mergeCell ref="AE84:AF85"/>
    <mergeCell ref="C86:AF86"/>
    <mergeCell ref="C87:AF87"/>
    <mergeCell ref="C89:P89"/>
    <mergeCell ref="R89:W89"/>
    <mergeCell ref="Y89:AF89"/>
    <mergeCell ref="C90:P90"/>
    <mergeCell ref="R90:W90"/>
    <mergeCell ref="Z90:AE90"/>
    <mergeCell ref="C93:AF94"/>
    <mergeCell ref="C95:AF95"/>
    <mergeCell ref="C96:AF96"/>
    <mergeCell ref="C97:AF97"/>
    <mergeCell ref="C98:AF98"/>
    <mergeCell ref="C99:AF99"/>
    <mergeCell ref="C100:AF100"/>
    <mergeCell ref="C101:AF101"/>
    <mergeCell ref="C102:AF102"/>
    <mergeCell ref="C103:AF103"/>
    <mergeCell ref="C104:AF104"/>
    <mergeCell ref="C105:E108"/>
    <mergeCell ref="Q106:W106"/>
    <mergeCell ref="X106:AE106"/>
    <mergeCell ref="F107:H107"/>
    <mergeCell ref="J107:L108"/>
    <mergeCell ref="N107:P107"/>
    <mergeCell ref="R107:V107"/>
    <mergeCell ref="X107:AE107"/>
    <mergeCell ref="B113:AG116"/>
  </mergeCells>
  <conditionalFormatting sqref="AO50:AO51">
    <cfRule type="cellIs" priority="2" operator="notEqual" aboveAverage="0" equalAverage="0" bottom="0" percent="0" rank="0" text="" dxfId="0">
      <formula>0</formula>
    </cfRule>
    <cfRule type="cellIs" priority="3" operator="equal" aboveAverage="0" equalAverage="0" bottom="0" percent="0" rank="0" text="" dxfId="1">
      <formula>0</formula>
    </cfRule>
  </conditionalFormatting>
  <dataValidations count="3">
    <dataValidation allowBlank="true" error="Digite um valor inteiro maior ou igual a 1." errorTitle="Número de aulas inválido" operator="greaterThanOrEqual" showDropDown="false" showErrorMessage="true" showInputMessage="true" sqref="AE44:AF53" type="whole">
      <formula1>1</formula1>
      <formula2>0</formula2>
    </dataValidation>
    <dataValidation allowBlank="true" operator="between" showDropDown="false" showErrorMessage="true" showInputMessage="true" sqref="AB44:AD53" type="list">
      <formula1>$AW$2:$AW$5</formula1>
      <formula2>0</formula2>
    </dataValidation>
    <dataValidation allowBlank="true" operator="greaterThanOrEqual" showDropDown="false" showErrorMessage="true" showInputMessage="true" sqref="AE62:AF69 AE74:AF81" type="decimal">
      <formula1>0</formula1>
      <formula2>0</formula2>
    </dataValidation>
  </dataValidations>
  <printOptions headings="false" gridLines="false" gridLinesSet="true" horizontalCentered="true" verticalCentered="false"/>
  <pageMargins left="0.39375" right="0.39375" top="0.39375" bottom="0.393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&amp;CPágina &amp;P de &amp;N</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AW107"/>
  <sheetViews>
    <sheetView windowProtection="false" showFormulas="false" showGridLines="false" showRowColHeaders="true" showZeros="true" rightToLeft="false" tabSelected="true" showOutlineSymbols="true" defaultGridColor="true" view="pageBreakPreview" topLeftCell="A1" colorId="64" zoomScale="85" zoomScaleNormal="100" zoomScalePageLayoutView="85" workbookViewId="0">
      <selection pane="topLeft" activeCell="F7" activeCellId="0" sqref="F7"/>
    </sheetView>
  </sheetViews>
  <sheetFormatPr defaultRowHeight="12.75"/>
  <cols>
    <col collapsed="false" hidden="false" max="2" min="1" style="137" width="2.69897959183673"/>
    <col collapsed="false" hidden="false" max="4" min="3" style="137" width="4.45408163265306"/>
    <col collapsed="false" hidden="false" max="27" min="5" style="137" width="3.91326530612245"/>
    <col collapsed="false" hidden="false" max="29" min="28" style="137" width="4.45408163265306"/>
    <col collapsed="false" hidden="false" max="30" min="30" style="137" width="3.91326530612245"/>
    <col collapsed="false" hidden="false" max="32" min="31" style="137" width="4.99489795918367"/>
    <col collapsed="false" hidden="false" max="37" min="33" style="137" width="2.69897959183673"/>
    <col collapsed="false" hidden="false" max="43" min="38" style="137" width="7.1530612244898"/>
    <col collapsed="false" hidden="false" max="45" min="44" style="137" width="11.0714285714286"/>
    <col collapsed="false" hidden="true" max="46" min="46" style="8" width="0"/>
    <col collapsed="false" hidden="false" max="47" min="47" style="137" width="2.69897959183673"/>
    <col collapsed="false" hidden="false" max="48" min="48" style="137" width="3.23979591836735"/>
    <col collapsed="false" hidden="false" max="49" min="49" style="137" width="4.05102040816327"/>
    <col collapsed="false" hidden="false" max="50" min="50" style="137" width="4.32142857142857"/>
    <col collapsed="false" hidden="false" max="1025" min="51" style="137" width="2.69897959183673"/>
  </cols>
  <sheetData>
    <row r="1" customFormat="false" ht="15.75" hidden="false" customHeight="true" outlineLevel="0" collapsed="false">
      <c r="A1" s="0"/>
      <c r="B1" s="234" t="s">
        <v>131</v>
      </c>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0"/>
      <c r="AI1" s="0"/>
      <c r="AJ1" s="0"/>
      <c r="AK1" s="0"/>
      <c r="AL1" s="0"/>
      <c r="AM1" s="0"/>
      <c r="AN1" s="0"/>
      <c r="AO1" s="0"/>
      <c r="AP1" s="0"/>
      <c r="AQ1" s="0"/>
      <c r="AR1" s="0"/>
      <c r="AT1" s="0"/>
      <c r="AV1" s="0"/>
      <c r="AW1" s="0"/>
    </row>
    <row r="2" customFormat="false" ht="15.75" hidden="false" customHeight="true" outlineLevel="0" collapsed="false">
      <c r="A2" s="0"/>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0"/>
      <c r="AI2" s="0"/>
      <c r="AJ2" s="0"/>
      <c r="AK2" s="0"/>
      <c r="AL2" s="0"/>
      <c r="AM2" s="0"/>
      <c r="AN2" s="0"/>
      <c r="AO2" s="0"/>
      <c r="AP2" s="0"/>
      <c r="AQ2" s="0"/>
      <c r="AR2" s="0"/>
      <c r="AT2" s="0"/>
      <c r="AV2" s="138"/>
      <c r="AW2" s="0"/>
    </row>
    <row r="3" customFormat="false" ht="15.75" hidden="false" customHeight="true" outlineLevel="0" collapsed="false">
      <c r="A3" s="0"/>
      <c r="B3" s="235"/>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7"/>
      <c r="AH3" s="0"/>
      <c r="AI3" s="0"/>
      <c r="AJ3" s="0"/>
      <c r="AK3" s="0"/>
      <c r="AL3" s="7" t="s">
        <v>1</v>
      </c>
      <c r="AM3" s="7"/>
      <c r="AN3" s="7"/>
      <c r="AO3" s="7"/>
      <c r="AP3" s="7"/>
      <c r="AQ3" s="7"/>
      <c r="AR3" s="7"/>
      <c r="AT3" s="141" t="s">
        <v>46</v>
      </c>
      <c r="AV3" s="138"/>
      <c r="AW3" s="8"/>
    </row>
    <row r="4" customFormat="false" ht="15.75" hidden="false" customHeight="true" outlineLevel="0" collapsed="false">
      <c r="A4" s="0"/>
      <c r="B4" s="238"/>
      <c r="C4" s="239" t="s">
        <v>3</v>
      </c>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40"/>
      <c r="AH4" s="241"/>
      <c r="AI4" s="0"/>
      <c r="AJ4" s="0"/>
      <c r="AK4" s="0"/>
      <c r="AL4" s="7"/>
      <c r="AM4" s="7"/>
      <c r="AN4" s="7"/>
      <c r="AO4" s="7"/>
      <c r="AP4" s="7"/>
      <c r="AQ4" s="7"/>
      <c r="AR4" s="7"/>
      <c r="AT4" s="141" t="s">
        <v>49</v>
      </c>
      <c r="AV4" s="138"/>
      <c r="AW4" s="8"/>
    </row>
    <row r="5" customFormat="false" ht="15.75" hidden="false" customHeight="true" outlineLevel="0" collapsed="false">
      <c r="A5" s="0"/>
      <c r="B5" s="238"/>
      <c r="C5" s="242" t="s">
        <v>132</v>
      </c>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0"/>
      <c r="AH5" s="241"/>
      <c r="AI5" s="0"/>
      <c r="AJ5" s="0"/>
      <c r="AK5" s="0"/>
      <c r="AL5" s="143" t="s">
        <v>104</v>
      </c>
      <c r="AM5" s="143"/>
      <c r="AN5" s="143"/>
      <c r="AO5" s="143"/>
      <c r="AP5" s="143"/>
      <c r="AQ5" s="143"/>
      <c r="AR5" s="143"/>
      <c r="AT5" s="141" t="s">
        <v>51</v>
      </c>
      <c r="AV5" s="138"/>
      <c r="AW5" s="0"/>
    </row>
    <row r="6" customFormat="false" ht="15.75" hidden="false" customHeight="true" outlineLevel="0" collapsed="false">
      <c r="A6" s="0"/>
      <c r="B6" s="238"/>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0"/>
      <c r="AH6" s="241"/>
      <c r="AI6" s="0"/>
      <c r="AJ6" s="0"/>
      <c r="AK6" s="0"/>
      <c r="AL6" s="143"/>
      <c r="AM6" s="143"/>
      <c r="AN6" s="143"/>
      <c r="AO6" s="143"/>
      <c r="AP6" s="143"/>
      <c r="AQ6" s="143"/>
      <c r="AR6" s="143"/>
      <c r="AT6" s="141" t="s">
        <v>53</v>
      </c>
      <c r="AV6" s="138"/>
      <c r="AW6" s="8"/>
    </row>
    <row r="7" customFormat="false" ht="15.75" hidden="false" customHeight="true" outlineLevel="0" collapsed="false">
      <c r="A7" s="0"/>
      <c r="B7" s="238"/>
      <c r="C7" s="144" t="s">
        <v>6</v>
      </c>
      <c r="D7" s="144"/>
      <c r="E7" s="144"/>
      <c r="F7" s="244" t="str">
        <f aca="false">IF(FPA!F7="","",FPA!F7)</f>
        <v>Birigui</v>
      </c>
      <c r="G7" s="244"/>
      <c r="H7" s="244"/>
      <c r="I7" s="244"/>
      <c r="J7" s="244"/>
      <c r="K7" s="244"/>
      <c r="L7" s="244"/>
      <c r="M7" s="244"/>
      <c r="N7" s="244"/>
      <c r="O7" s="244"/>
      <c r="P7" s="244"/>
      <c r="Q7" s="244"/>
      <c r="R7" s="244"/>
      <c r="S7" s="244"/>
      <c r="T7" s="244"/>
      <c r="U7" s="146" t="s">
        <v>133</v>
      </c>
      <c r="V7" s="146"/>
      <c r="W7" s="146"/>
      <c r="X7" s="146"/>
      <c r="Y7" s="146"/>
      <c r="Z7" s="146"/>
      <c r="AA7" s="19"/>
      <c r="AB7" s="19"/>
      <c r="AC7" s="19"/>
      <c r="AD7" s="19"/>
      <c r="AE7" s="19"/>
      <c r="AF7" s="19"/>
      <c r="AG7" s="240"/>
      <c r="AH7" s="241"/>
      <c r="AI7" s="0"/>
      <c r="AJ7" s="0"/>
      <c r="AK7" s="0"/>
      <c r="AL7" s="143"/>
      <c r="AM7" s="143"/>
      <c r="AN7" s="143"/>
      <c r="AO7" s="143"/>
      <c r="AP7" s="143"/>
      <c r="AQ7" s="143"/>
      <c r="AR7" s="143"/>
      <c r="AT7" s="141"/>
      <c r="AV7" s="138"/>
      <c r="AW7" s="8"/>
    </row>
    <row r="8" customFormat="false" ht="15.75" hidden="false" customHeight="true" outlineLevel="0" collapsed="false">
      <c r="A8" s="0"/>
      <c r="B8" s="238"/>
      <c r="C8" s="62"/>
      <c r="D8" s="148"/>
      <c r="E8" s="148"/>
      <c r="F8" s="149"/>
      <c r="G8" s="149"/>
      <c r="H8" s="149"/>
      <c r="I8" s="149"/>
      <c r="J8" s="149"/>
      <c r="K8" s="149"/>
      <c r="L8" s="149"/>
      <c r="M8" s="149"/>
      <c r="N8" s="149"/>
      <c r="O8" s="149"/>
      <c r="P8" s="149"/>
      <c r="Q8" s="149"/>
      <c r="R8" s="149"/>
      <c r="S8" s="149"/>
      <c r="T8" s="149"/>
      <c r="U8" s="150"/>
      <c r="V8" s="149"/>
      <c r="W8" s="149"/>
      <c r="X8" s="149"/>
      <c r="Y8" s="149"/>
      <c r="Z8" s="149"/>
      <c r="AA8" s="151"/>
      <c r="AB8" s="151"/>
      <c r="AC8" s="151"/>
      <c r="AD8" s="151"/>
      <c r="AE8" s="151"/>
      <c r="AF8" s="151"/>
      <c r="AG8" s="240"/>
      <c r="AH8" s="241"/>
      <c r="AI8" s="0"/>
      <c r="AJ8" s="0"/>
      <c r="AK8" s="0"/>
      <c r="AL8" s="0"/>
      <c r="AM8" s="0"/>
      <c r="AN8" s="0"/>
      <c r="AO8" s="0"/>
      <c r="AP8" s="0"/>
      <c r="AR8" s="0"/>
      <c r="AT8" s="141"/>
      <c r="AV8" s="138"/>
      <c r="AW8" s="8"/>
    </row>
    <row r="9" customFormat="false" ht="15.75" hidden="false" customHeight="true" outlineLevel="0" collapsed="false">
      <c r="A9" s="0"/>
      <c r="B9" s="238"/>
      <c r="C9" s="152" t="s">
        <v>134</v>
      </c>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240"/>
      <c r="AH9" s="241"/>
      <c r="AI9" s="0"/>
      <c r="AJ9" s="0"/>
      <c r="AK9" s="0"/>
      <c r="AL9" s="0"/>
      <c r="AM9" s="0"/>
      <c r="AN9" s="0"/>
      <c r="AO9" s="0"/>
      <c r="AP9" s="0"/>
      <c r="AR9" s="0"/>
      <c r="AT9" s="141"/>
      <c r="AV9" s="138"/>
      <c r="AW9" s="8"/>
    </row>
    <row r="10" customFormat="false" ht="15.75" hidden="false" customHeight="true" outlineLevel="0" collapsed="false">
      <c r="A10" s="0"/>
      <c r="B10" s="238"/>
      <c r="C10" s="153" t="s">
        <v>10</v>
      </c>
      <c r="D10" s="153"/>
      <c r="E10" s="153"/>
      <c r="F10" s="154" t="str">
        <f aca="false">IF(FPA!F10="","",FPA!F10)</f>
        <v/>
      </c>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240"/>
      <c r="AH10" s="241"/>
      <c r="AI10" s="0"/>
      <c r="AJ10" s="0"/>
      <c r="AK10" s="0"/>
      <c r="AL10" s="0"/>
      <c r="AM10" s="0"/>
      <c r="AN10" s="0"/>
      <c r="AO10" s="0"/>
      <c r="AP10" s="0"/>
      <c r="AR10" s="0"/>
      <c r="AT10" s="141" t="s">
        <v>45</v>
      </c>
      <c r="AV10" s="138"/>
      <c r="AW10" s="8"/>
    </row>
    <row r="11" customFormat="false" ht="15.75" hidden="false" customHeight="true" outlineLevel="0" collapsed="false">
      <c r="A11" s="0"/>
      <c r="B11" s="238"/>
      <c r="C11" s="156" t="s">
        <v>13</v>
      </c>
      <c r="D11" s="156"/>
      <c r="E11" s="156"/>
      <c r="F11" s="157" t="str">
        <f aca="false">IF(FPA!F11="","",FPA!F11)</f>
        <v>Indústria</v>
      </c>
      <c r="G11" s="157"/>
      <c r="H11" s="157"/>
      <c r="I11" s="157"/>
      <c r="J11" s="157"/>
      <c r="K11" s="157"/>
      <c r="L11" s="157"/>
      <c r="M11" s="157"/>
      <c r="N11" s="158" t="s">
        <v>105</v>
      </c>
      <c r="O11" s="158"/>
      <c r="P11" s="158"/>
      <c r="Q11" s="158"/>
      <c r="R11" s="158"/>
      <c r="S11" s="158"/>
      <c r="T11" s="159" t="str">
        <f aca="false">IF(FPA!AA10="","",FPA!AA10)</f>
        <v>Bica</v>
      </c>
      <c r="U11" s="159"/>
      <c r="V11" s="159"/>
      <c r="W11" s="159"/>
      <c r="X11" s="159"/>
      <c r="Y11" s="159"/>
      <c r="Z11" s="159"/>
      <c r="AA11" s="159"/>
      <c r="AB11" s="159"/>
      <c r="AC11" s="159"/>
      <c r="AD11" s="159"/>
      <c r="AE11" s="159"/>
      <c r="AF11" s="159"/>
      <c r="AG11" s="240"/>
      <c r="AH11" s="241"/>
      <c r="AI11" s="0"/>
      <c r="AJ11" s="0"/>
      <c r="AK11" s="0"/>
      <c r="AL11" s="0"/>
      <c r="AM11" s="0"/>
      <c r="AN11" s="0"/>
      <c r="AO11" s="0"/>
      <c r="AP11" s="0"/>
      <c r="AR11" s="0"/>
      <c r="AT11" s="141" t="s">
        <v>48</v>
      </c>
      <c r="AV11" s="138"/>
    </row>
    <row r="12" customFormat="false" ht="15.75" hidden="false" customHeight="true" outlineLevel="0" collapsed="false">
      <c r="A12" s="0"/>
      <c r="B12" s="238"/>
      <c r="C12" s="156" t="s">
        <v>16</v>
      </c>
      <c r="D12" s="156"/>
      <c r="E12" s="156"/>
      <c r="F12" s="160" t="str">
        <f aca="false">IF(FPA!F12="","",FPA!F12)</f>
        <v/>
      </c>
      <c r="G12" s="160"/>
      <c r="H12" s="160"/>
      <c r="I12" s="160"/>
      <c r="J12" s="160"/>
      <c r="K12" s="160"/>
      <c r="L12" s="160"/>
      <c r="M12" s="160"/>
      <c r="N12" s="161" t="s">
        <v>15</v>
      </c>
      <c r="O12" s="161"/>
      <c r="P12" s="161"/>
      <c r="Q12" s="162" t="str">
        <f aca="false">IF(FPA!Q11="","",FPA!Q11)</f>
        <v/>
      </c>
      <c r="R12" s="162"/>
      <c r="S12" s="162"/>
      <c r="T12" s="162"/>
      <c r="U12" s="162"/>
      <c r="V12" s="162"/>
      <c r="W12" s="162"/>
      <c r="X12" s="162"/>
      <c r="Y12" s="162"/>
      <c r="Z12" s="162"/>
      <c r="AA12" s="162"/>
      <c r="AB12" s="162"/>
      <c r="AC12" s="162"/>
      <c r="AD12" s="162"/>
      <c r="AE12" s="162"/>
      <c r="AF12" s="162"/>
      <c r="AG12" s="240"/>
      <c r="AH12" s="241"/>
      <c r="AI12" s="0"/>
      <c r="AJ12" s="0"/>
      <c r="AK12" s="0"/>
      <c r="AL12" s="0"/>
      <c r="AM12" s="0"/>
      <c r="AN12" s="0"/>
      <c r="AO12" s="0"/>
      <c r="AP12" s="0"/>
      <c r="AR12" s="0"/>
      <c r="AT12" s="141" t="s">
        <v>50</v>
      </c>
      <c r="AV12" s="138"/>
    </row>
    <row r="13" customFormat="false" ht="15.75" hidden="false" customHeight="true" outlineLevel="0" collapsed="false">
      <c r="A13" s="0"/>
      <c r="B13" s="238"/>
      <c r="C13" s="165" t="s">
        <v>19</v>
      </c>
      <c r="D13" s="165"/>
      <c r="E13" s="165"/>
      <c r="F13" s="165"/>
      <c r="G13" s="165"/>
      <c r="H13" s="165"/>
      <c r="I13" s="166" t="str">
        <f aca="false">IF(FPA!I13="","",FPA!I13)</f>
        <v/>
      </c>
      <c r="J13" s="167" t="s">
        <v>20</v>
      </c>
      <c r="K13" s="167"/>
      <c r="L13" s="167"/>
      <c r="M13" s="167"/>
      <c r="N13" s="166" t="str">
        <f aca="false">IF(FPA!N13="","",FPA!N13)</f>
        <v/>
      </c>
      <c r="O13" s="168" t="s">
        <v>21</v>
      </c>
      <c r="P13" s="168"/>
      <c r="Q13" s="168"/>
      <c r="R13" s="168"/>
      <c r="S13" s="166" t="str">
        <f aca="false">IF(FPA!S13="","",FPA!S13)</f>
        <v/>
      </c>
      <c r="T13" s="169" t="s">
        <v>22</v>
      </c>
      <c r="U13" s="169"/>
      <c r="V13" s="169"/>
      <c r="W13" s="166" t="str">
        <f aca="false">IF(FPA!W13="","",FPA!W13)</f>
        <v/>
      </c>
      <c r="X13" s="170" t="s">
        <v>23</v>
      </c>
      <c r="Y13" s="170"/>
      <c r="Z13" s="170"/>
      <c r="AA13" s="170"/>
      <c r="AB13" s="166" t="str">
        <f aca="false">IF(FPA!AB13="","",FPA!AB13)</f>
        <v/>
      </c>
      <c r="AC13" s="171" t="s">
        <v>24</v>
      </c>
      <c r="AD13" s="171"/>
      <c r="AE13" s="171"/>
      <c r="AF13" s="171"/>
      <c r="AG13" s="240"/>
      <c r="AH13" s="241"/>
      <c r="AI13" s="0"/>
      <c r="AJ13" s="0"/>
      <c r="AK13" s="0"/>
      <c r="AL13" s="0"/>
      <c r="AM13" s="0"/>
      <c r="AN13" s="0"/>
      <c r="AO13" s="0"/>
      <c r="AP13" s="0"/>
      <c r="AR13" s="0"/>
      <c r="AV13" s="138"/>
    </row>
    <row r="14" customFormat="false" ht="15.75" hidden="false" customHeight="true" outlineLevel="0" collapsed="false">
      <c r="A14" s="0"/>
      <c r="B14" s="238"/>
      <c r="C14" s="40" t="str">
        <f aca="false">IF(AND(AX9=1,AX10=1),"O docente não pode ser substituto e temporário ao mesmo tempo",IF(AND(AX6=1,AX7=1),"O docente não pode ser 20h e 40h ao mesmo tempo",IF(AND(AX7=1,AX8=1),"O docente RDE já possui regime de 40h. Não precisa marcar o 40h se ele for RDE",IF(OR(AX9=1,AX10=1)*AND(AX8=1),"O docente substituto ou temporário não pode ser RDE",IF(AND(AX6=1,AX8=1),"O docente RDE tem regime de 40h, então não pode ser 20h","")))))</f>
        <v/>
      </c>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240"/>
      <c r="AH14" s="241"/>
      <c r="AI14" s="0"/>
      <c r="AJ14" s="0"/>
      <c r="AK14" s="0"/>
      <c r="AL14" s="0"/>
      <c r="AM14" s="0"/>
      <c r="AN14" s="0"/>
      <c r="AO14" s="0"/>
      <c r="AP14" s="0"/>
      <c r="AR14" s="1"/>
      <c r="AV14" s="138"/>
    </row>
    <row r="15" customFormat="false" ht="15.75" hidden="false" customHeight="true" outlineLevel="0" collapsed="false">
      <c r="A15" s="0"/>
      <c r="B15" s="238"/>
      <c r="C15" s="245" t="s">
        <v>135</v>
      </c>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0"/>
      <c r="AH15" s="241"/>
      <c r="AI15" s="0"/>
      <c r="AJ15" s="0"/>
      <c r="AK15" s="0"/>
      <c r="AL15" s="0"/>
      <c r="AM15" s="0"/>
      <c r="AN15" s="0"/>
      <c r="AO15" s="0"/>
      <c r="AP15" s="0"/>
      <c r="AR15" s="1"/>
      <c r="AV15" s="138"/>
    </row>
    <row r="16" customFormat="false" ht="15.75" hidden="false" customHeight="true" outlineLevel="0" collapsed="false">
      <c r="A16" s="0"/>
      <c r="B16" s="238"/>
      <c r="C16" s="245"/>
      <c r="D16" s="245"/>
      <c r="E16" s="245"/>
      <c r="F16" s="245"/>
      <c r="G16" s="245"/>
      <c r="H16" s="245"/>
      <c r="I16" s="245"/>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0"/>
      <c r="AH16" s="246"/>
      <c r="AI16" s="0"/>
      <c r="AJ16" s="0"/>
      <c r="AK16" s="0"/>
      <c r="AL16" s="0"/>
      <c r="AM16" s="0"/>
      <c r="AN16" s="0"/>
      <c r="AO16" s="0"/>
      <c r="AP16" s="0"/>
      <c r="AV16" s="138"/>
    </row>
    <row r="17" customFormat="false" ht="21.75" hidden="false" customHeight="true" outlineLevel="0" collapsed="false">
      <c r="A17" s="0"/>
      <c r="B17" s="238"/>
      <c r="C17" s="247" t="s">
        <v>136</v>
      </c>
      <c r="D17" s="247"/>
      <c r="E17" s="247"/>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0"/>
      <c r="AH17" s="246"/>
      <c r="AI17" s="0"/>
      <c r="AJ17" s="0"/>
      <c r="AK17" s="0"/>
      <c r="AL17" s="0"/>
      <c r="AM17" s="0"/>
      <c r="AN17" s="0"/>
      <c r="AO17" s="0"/>
      <c r="AP17" s="0"/>
      <c r="AV17" s="138"/>
    </row>
    <row r="18" customFormat="false" ht="15.75" hidden="false" customHeight="true" outlineLevel="0" collapsed="false">
      <c r="A18" s="0"/>
      <c r="B18" s="238"/>
      <c r="C18" s="91" t="s">
        <v>67</v>
      </c>
      <c r="D18" s="91"/>
      <c r="E18" s="44" t="s">
        <v>68</v>
      </c>
      <c r="F18" s="44"/>
      <c r="G18" s="44"/>
      <c r="H18" s="44"/>
      <c r="I18" s="44"/>
      <c r="J18" s="44"/>
      <c r="K18" s="44"/>
      <c r="L18" s="44"/>
      <c r="M18" s="44"/>
      <c r="N18" s="44"/>
      <c r="O18" s="44"/>
      <c r="P18" s="44"/>
      <c r="Q18" s="44"/>
      <c r="R18" s="248" t="s">
        <v>69</v>
      </c>
      <c r="S18" s="248"/>
      <c r="T18" s="248"/>
      <c r="U18" s="248"/>
      <c r="V18" s="248"/>
      <c r="W18" s="248"/>
      <c r="X18" s="248"/>
      <c r="Y18" s="248"/>
      <c r="Z18" s="248"/>
      <c r="AA18" s="44" t="s">
        <v>70</v>
      </c>
      <c r="AB18" s="44"/>
      <c r="AC18" s="44" t="s">
        <v>71</v>
      </c>
      <c r="AD18" s="44"/>
      <c r="AE18" s="45" t="s">
        <v>137</v>
      </c>
      <c r="AF18" s="45"/>
      <c r="AG18" s="249"/>
      <c r="AH18" s="250"/>
      <c r="AI18" s="0"/>
      <c r="AJ18" s="0"/>
      <c r="AK18" s="0"/>
      <c r="AL18" s="251" t="s">
        <v>138</v>
      </c>
      <c r="AM18" s="251"/>
      <c r="AN18" s="251"/>
      <c r="AO18" s="251"/>
      <c r="AP18" s="251"/>
      <c r="AV18" s="138"/>
    </row>
    <row r="19" customFormat="false" ht="15.75" hidden="false" customHeight="true" outlineLevel="0" collapsed="false">
      <c r="A19" s="0"/>
      <c r="B19" s="238"/>
      <c r="C19" s="96"/>
      <c r="D19" s="96"/>
      <c r="E19" s="48"/>
      <c r="F19" s="48"/>
      <c r="G19" s="48"/>
      <c r="H19" s="48"/>
      <c r="I19" s="48"/>
      <c r="J19" s="48"/>
      <c r="K19" s="48"/>
      <c r="L19" s="48"/>
      <c r="M19" s="48"/>
      <c r="N19" s="48"/>
      <c r="O19" s="48"/>
      <c r="P19" s="48"/>
      <c r="Q19" s="48"/>
      <c r="R19" s="48"/>
      <c r="S19" s="48"/>
      <c r="T19" s="48"/>
      <c r="U19" s="48"/>
      <c r="V19" s="48"/>
      <c r="W19" s="48"/>
      <c r="X19" s="48"/>
      <c r="Y19" s="48"/>
      <c r="Z19" s="48"/>
      <c r="AA19" s="97"/>
      <c r="AB19" s="97"/>
      <c r="AC19" s="48"/>
      <c r="AD19" s="48"/>
      <c r="AE19" s="98"/>
      <c r="AF19" s="98"/>
      <c r="AG19" s="240"/>
      <c r="AH19" s="241"/>
      <c r="AI19" s="0"/>
      <c r="AJ19" s="0"/>
      <c r="AK19" s="0"/>
      <c r="AL19" s="251"/>
      <c r="AM19" s="251"/>
      <c r="AN19" s="251"/>
      <c r="AO19" s="251"/>
      <c r="AP19" s="251"/>
      <c r="AV19" s="138"/>
    </row>
    <row r="20" customFormat="false" ht="15.75" hidden="false" customHeight="true" outlineLevel="0" collapsed="false">
      <c r="A20" s="0"/>
      <c r="B20" s="238"/>
      <c r="C20" s="96"/>
      <c r="D20" s="96"/>
      <c r="E20" s="48"/>
      <c r="F20" s="48"/>
      <c r="G20" s="48"/>
      <c r="H20" s="48"/>
      <c r="I20" s="48"/>
      <c r="J20" s="48"/>
      <c r="K20" s="48"/>
      <c r="L20" s="48"/>
      <c r="M20" s="48"/>
      <c r="N20" s="48"/>
      <c r="O20" s="48"/>
      <c r="P20" s="48"/>
      <c r="Q20" s="48"/>
      <c r="R20" s="48"/>
      <c r="S20" s="48"/>
      <c r="T20" s="48"/>
      <c r="U20" s="48"/>
      <c r="V20" s="48"/>
      <c r="W20" s="48"/>
      <c r="X20" s="48"/>
      <c r="Y20" s="48"/>
      <c r="Z20" s="48"/>
      <c r="AA20" s="97"/>
      <c r="AB20" s="97"/>
      <c r="AC20" s="48"/>
      <c r="AD20" s="48"/>
      <c r="AE20" s="98"/>
      <c r="AF20" s="98"/>
      <c r="AG20" s="240"/>
      <c r="AH20" s="241"/>
      <c r="AI20" s="0"/>
      <c r="AJ20" s="0"/>
      <c r="AK20" s="0"/>
      <c r="AL20" s="251"/>
      <c r="AM20" s="251"/>
      <c r="AN20" s="251"/>
      <c r="AO20" s="251"/>
      <c r="AP20" s="251"/>
      <c r="AV20" s="138"/>
    </row>
    <row r="21" customFormat="false" ht="15.75" hidden="false" customHeight="true" outlineLevel="0" collapsed="false">
      <c r="A21" s="0"/>
      <c r="B21" s="238"/>
      <c r="C21" s="96"/>
      <c r="D21" s="96"/>
      <c r="E21" s="48"/>
      <c r="F21" s="48"/>
      <c r="G21" s="48"/>
      <c r="H21" s="48"/>
      <c r="I21" s="48"/>
      <c r="J21" s="48"/>
      <c r="K21" s="48"/>
      <c r="L21" s="48"/>
      <c r="M21" s="48"/>
      <c r="N21" s="48"/>
      <c r="O21" s="48"/>
      <c r="P21" s="48"/>
      <c r="Q21" s="48"/>
      <c r="R21" s="48"/>
      <c r="S21" s="48"/>
      <c r="T21" s="48"/>
      <c r="U21" s="48"/>
      <c r="V21" s="48"/>
      <c r="W21" s="48"/>
      <c r="X21" s="48"/>
      <c r="Y21" s="48"/>
      <c r="Z21" s="48"/>
      <c r="AA21" s="97"/>
      <c r="AB21" s="97"/>
      <c r="AC21" s="48"/>
      <c r="AD21" s="48"/>
      <c r="AE21" s="98"/>
      <c r="AF21" s="98"/>
      <c r="AG21" s="240"/>
      <c r="AH21" s="241"/>
      <c r="AI21" s="0"/>
      <c r="AJ21" s="0"/>
      <c r="AK21" s="0"/>
      <c r="AL21" s="251"/>
      <c r="AM21" s="251"/>
      <c r="AN21" s="251"/>
      <c r="AO21" s="251"/>
      <c r="AP21" s="251"/>
      <c r="AV21" s="138"/>
    </row>
    <row r="22" customFormat="false" ht="15.75" hidden="false" customHeight="true" outlineLevel="0" collapsed="false">
      <c r="A22" s="0"/>
      <c r="B22" s="238"/>
      <c r="C22" s="96"/>
      <c r="D22" s="96"/>
      <c r="E22" s="48"/>
      <c r="F22" s="48"/>
      <c r="G22" s="48"/>
      <c r="H22" s="48"/>
      <c r="I22" s="48"/>
      <c r="J22" s="48"/>
      <c r="K22" s="48"/>
      <c r="L22" s="48"/>
      <c r="M22" s="48"/>
      <c r="N22" s="48"/>
      <c r="O22" s="48"/>
      <c r="P22" s="48"/>
      <c r="Q22" s="48"/>
      <c r="R22" s="48"/>
      <c r="S22" s="48"/>
      <c r="T22" s="48"/>
      <c r="U22" s="48"/>
      <c r="V22" s="48"/>
      <c r="W22" s="48"/>
      <c r="X22" s="48"/>
      <c r="Y22" s="48"/>
      <c r="Z22" s="48"/>
      <c r="AA22" s="97"/>
      <c r="AB22" s="97"/>
      <c r="AC22" s="48"/>
      <c r="AD22" s="48"/>
      <c r="AE22" s="98"/>
      <c r="AF22" s="98"/>
      <c r="AG22" s="240"/>
      <c r="AH22" s="241"/>
      <c r="AI22" s="0"/>
      <c r="AJ22" s="0"/>
      <c r="AK22" s="0"/>
      <c r="AL22" s="0"/>
      <c r="AM22" s="0"/>
      <c r="AN22" s="0"/>
      <c r="AO22" s="0"/>
      <c r="AP22" s="0"/>
      <c r="AV22" s="138"/>
    </row>
    <row r="23" customFormat="false" ht="15.75" hidden="false" customHeight="true" outlineLevel="0" collapsed="false">
      <c r="A23" s="0"/>
      <c r="B23" s="238"/>
      <c r="C23" s="96"/>
      <c r="D23" s="96"/>
      <c r="E23" s="48"/>
      <c r="F23" s="48"/>
      <c r="G23" s="48"/>
      <c r="H23" s="48"/>
      <c r="I23" s="48"/>
      <c r="J23" s="48"/>
      <c r="K23" s="48"/>
      <c r="L23" s="48"/>
      <c r="M23" s="48"/>
      <c r="N23" s="48"/>
      <c r="O23" s="48"/>
      <c r="P23" s="48"/>
      <c r="Q23" s="48"/>
      <c r="R23" s="48"/>
      <c r="S23" s="48"/>
      <c r="T23" s="48"/>
      <c r="U23" s="48"/>
      <c r="V23" s="48"/>
      <c r="W23" s="48"/>
      <c r="X23" s="48"/>
      <c r="Y23" s="48"/>
      <c r="Z23" s="48"/>
      <c r="AA23" s="97"/>
      <c r="AB23" s="97"/>
      <c r="AC23" s="48"/>
      <c r="AD23" s="48"/>
      <c r="AE23" s="98"/>
      <c r="AF23" s="98"/>
      <c r="AG23" s="240"/>
      <c r="AH23" s="241"/>
      <c r="AI23" s="0"/>
      <c r="AJ23" s="0"/>
      <c r="AK23" s="0"/>
      <c r="AL23" s="251" t="s">
        <v>139</v>
      </c>
      <c r="AM23" s="251"/>
      <c r="AN23" s="251"/>
      <c r="AO23" s="251"/>
      <c r="AP23" s="251"/>
      <c r="AV23" s="138"/>
    </row>
    <row r="24" customFormat="false" ht="15.75" hidden="false" customHeight="true" outlineLevel="0" collapsed="false">
      <c r="A24" s="0"/>
      <c r="B24" s="238"/>
      <c r="C24" s="96"/>
      <c r="D24" s="96"/>
      <c r="E24" s="48"/>
      <c r="F24" s="48"/>
      <c r="G24" s="48"/>
      <c r="H24" s="48"/>
      <c r="I24" s="48"/>
      <c r="J24" s="48"/>
      <c r="K24" s="48"/>
      <c r="L24" s="48"/>
      <c r="M24" s="48"/>
      <c r="N24" s="48"/>
      <c r="O24" s="48"/>
      <c r="P24" s="48"/>
      <c r="Q24" s="48"/>
      <c r="R24" s="48"/>
      <c r="S24" s="48"/>
      <c r="T24" s="48"/>
      <c r="U24" s="48"/>
      <c r="V24" s="48"/>
      <c r="W24" s="48"/>
      <c r="X24" s="48"/>
      <c r="Y24" s="48"/>
      <c r="Z24" s="48"/>
      <c r="AA24" s="97"/>
      <c r="AB24" s="97"/>
      <c r="AC24" s="48"/>
      <c r="AD24" s="48"/>
      <c r="AE24" s="98"/>
      <c r="AF24" s="98"/>
      <c r="AG24" s="240"/>
      <c r="AH24" s="241"/>
      <c r="AI24" s="0"/>
      <c r="AJ24" s="0"/>
      <c r="AK24" s="0"/>
      <c r="AL24" s="251"/>
      <c r="AM24" s="251"/>
      <c r="AN24" s="251"/>
      <c r="AO24" s="251"/>
      <c r="AP24" s="251"/>
      <c r="AV24" s="138"/>
    </row>
    <row r="25" customFormat="false" ht="15.75" hidden="false" customHeight="true" outlineLevel="0" collapsed="false">
      <c r="A25" s="0"/>
      <c r="B25" s="238"/>
      <c r="C25" s="96"/>
      <c r="D25" s="96"/>
      <c r="E25" s="48"/>
      <c r="F25" s="48"/>
      <c r="G25" s="48"/>
      <c r="H25" s="48"/>
      <c r="I25" s="48"/>
      <c r="J25" s="48"/>
      <c r="K25" s="48"/>
      <c r="L25" s="48"/>
      <c r="M25" s="48"/>
      <c r="N25" s="48"/>
      <c r="O25" s="48"/>
      <c r="P25" s="48"/>
      <c r="Q25" s="48"/>
      <c r="R25" s="48"/>
      <c r="S25" s="48"/>
      <c r="T25" s="48"/>
      <c r="U25" s="48"/>
      <c r="V25" s="48"/>
      <c r="W25" s="48"/>
      <c r="X25" s="48"/>
      <c r="Y25" s="48"/>
      <c r="Z25" s="48"/>
      <c r="AA25" s="97"/>
      <c r="AB25" s="97"/>
      <c r="AC25" s="48"/>
      <c r="AD25" s="48"/>
      <c r="AE25" s="98"/>
      <c r="AF25" s="98"/>
      <c r="AG25" s="240"/>
      <c r="AH25" s="241"/>
      <c r="AI25" s="0"/>
      <c r="AJ25" s="0"/>
      <c r="AK25" s="0"/>
      <c r="AL25" s="251"/>
      <c r="AM25" s="251"/>
      <c r="AN25" s="251"/>
      <c r="AO25" s="251"/>
      <c r="AP25" s="251"/>
      <c r="AV25" s="138"/>
    </row>
    <row r="26" customFormat="false" ht="15.75" hidden="false" customHeight="true" outlineLevel="0" collapsed="false">
      <c r="A26" s="0"/>
      <c r="B26" s="238"/>
      <c r="C26" s="96"/>
      <c r="D26" s="96"/>
      <c r="E26" s="48"/>
      <c r="F26" s="48"/>
      <c r="G26" s="48"/>
      <c r="H26" s="48"/>
      <c r="I26" s="48"/>
      <c r="J26" s="48"/>
      <c r="K26" s="48"/>
      <c r="L26" s="48"/>
      <c r="M26" s="48"/>
      <c r="N26" s="48"/>
      <c r="O26" s="48"/>
      <c r="P26" s="48"/>
      <c r="Q26" s="48"/>
      <c r="R26" s="48"/>
      <c r="S26" s="48"/>
      <c r="T26" s="48"/>
      <c r="U26" s="48"/>
      <c r="V26" s="48"/>
      <c r="W26" s="48"/>
      <c r="X26" s="48"/>
      <c r="Y26" s="48"/>
      <c r="Z26" s="48"/>
      <c r="AA26" s="97"/>
      <c r="AB26" s="97"/>
      <c r="AC26" s="48"/>
      <c r="AD26" s="48"/>
      <c r="AE26" s="98"/>
      <c r="AF26" s="98"/>
      <c r="AG26" s="240"/>
      <c r="AH26" s="241"/>
      <c r="AI26" s="0"/>
      <c r="AJ26" s="0"/>
      <c r="AK26" s="0"/>
      <c r="AL26" s="251"/>
      <c r="AM26" s="251"/>
      <c r="AN26" s="251"/>
      <c r="AO26" s="251"/>
      <c r="AP26" s="251"/>
      <c r="AV26" s="138"/>
    </row>
    <row r="27" customFormat="false" ht="15.75" hidden="false" customHeight="true" outlineLevel="0" collapsed="false">
      <c r="A27" s="0"/>
      <c r="B27" s="238"/>
      <c r="C27" s="96"/>
      <c r="D27" s="96"/>
      <c r="E27" s="48"/>
      <c r="F27" s="48"/>
      <c r="G27" s="48"/>
      <c r="H27" s="48"/>
      <c r="I27" s="48"/>
      <c r="J27" s="48"/>
      <c r="K27" s="48"/>
      <c r="L27" s="48"/>
      <c r="M27" s="48"/>
      <c r="N27" s="48"/>
      <c r="O27" s="48"/>
      <c r="P27" s="48"/>
      <c r="Q27" s="48"/>
      <c r="R27" s="48"/>
      <c r="S27" s="48"/>
      <c r="T27" s="48"/>
      <c r="U27" s="48"/>
      <c r="V27" s="48"/>
      <c r="W27" s="48"/>
      <c r="X27" s="48"/>
      <c r="Y27" s="48"/>
      <c r="Z27" s="48"/>
      <c r="AA27" s="97"/>
      <c r="AB27" s="97"/>
      <c r="AC27" s="48"/>
      <c r="AD27" s="48"/>
      <c r="AE27" s="98"/>
      <c r="AF27" s="98"/>
      <c r="AG27" s="240"/>
      <c r="AH27" s="241"/>
      <c r="AI27" s="0"/>
      <c r="AJ27" s="0"/>
      <c r="AK27" s="0"/>
      <c r="AL27" s="251"/>
      <c r="AM27" s="251"/>
      <c r="AN27" s="251"/>
      <c r="AO27" s="251"/>
      <c r="AP27" s="251"/>
      <c r="AV27" s="138"/>
    </row>
    <row r="28" customFormat="false" ht="15.75" hidden="false" customHeight="true" outlineLevel="0" collapsed="false">
      <c r="A28" s="0"/>
      <c r="B28" s="238"/>
      <c r="C28" s="96"/>
      <c r="D28" s="96"/>
      <c r="E28" s="48"/>
      <c r="F28" s="48"/>
      <c r="G28" s="48"/>
      <c r="H28" s="48"/>
      <c r="I28" s="48"/>
      <c r="J28" s="48"/>
      <c r="K28" s="48"/>
      <c r="L28" s="48"/>
      <c r="M28" s="48"/>
      <c r="N28" s="48"/>
      <c r="O28" s="48"/>
      <c r="P28" s="48"/>
      <c r="Q28" s="48"/>
      <c r="R28" s="48"/>
      <c r="S28" s="48"/>
      <c r="T28" s="48"/>
      <c r="U28" s="48"/>
      <c r="V28" s="48"/>
      <c r="W28" s="48"/>
      <c r="X28" s="48"/>
      <c r="Y28" s="48"/>
      <c r="Z28" s="48"/>
      <c r="AA28" s="97"/>
      <c r="AB28" s="97"/>
      <c r="AC28" s="48"/>
      <c r="AD28" s="48"/>
      <c r="AE28" s="98"/>
      <c r="AF28" s="98"/>
      <c r="AG28" s="240"/>
      <c r="AH28" s="241"/>
      <c r="AI28" s="0"/>
      <c r="AJ28" s="0"/>
      <c r="AK28" s="0"/>
      <c r="AL28" s="0"/>
      <c r="AM28" s="0"/>
      <c r="AN28" s="0"/>
      <c r="AO28" s="0"/>
      <c r="AP28" s="0"/>
      <c r="AV28" s="138"/>
    </row>
    <row r="29" customFormat="false" ht="15.75" hidden="false" customHeight="true" outlineLevel="0" collapsed="false">
      <c r="A29" s="0"/>
      <c r="B29" s="238"/>
      <c r="C29" s="96"/>
      <c r="D29" s="96"/>
      <c r="E29" s="48"/>
      <c r="F29" s="48"/>
      <c r="G29" s="48"/>
      <c r="H29" s="48"/>
      <c r="I29" s="48"/>
      <c r="J29" s="48"/>
      <c r="K29" s="48"/>
      <c r="L29" s="48"/>
      <c r="M29" s="48"/>
      <c r="N29" s="48"/>
      <c r="O29" s="48"/>
      <c r="P29" s="48"/>
      <c r="Q29" s="48"/>
      <c r="R29" s="48"/>
      <c r="S29" s="48"/>
      <c r="T29" s="48"/>
      <c r="U29" s="48"/>
      <c r="V29" s="48"/>
      <c r="W29" s="48"/>
      <c r="X29" s="48"/>
      <c r="Y29" s="48"/>
      <c r="Z29" s="48"/>
      <c r="AA29" s="97"/>
      <c r="AB29" s="97"/>
      <c r="AC29" s="48"/>
      <c r="AD29" s="48"/>
      <c r="AE29" s="98"/>
      <c r="AF29" s="98"/>
      <c r="AG29" s="240"/>
      <c r="AH29" s="241"/>
      <c r="AI29" s="0"/>
      <c r="AJ29" s="0"/>
      <c r="AK29" s="0"/>
      <c r="AL29" s="251" t="s">
        <v>140</v>
      </c>
      <c r="AM29" s="251"/>
      <c r="AN29" s="251"/>
      <c r="AO29" s="251"/>
      <c r="AP29" s="251"/>
      <c r="AV29" s="138"/>
    </row>
    <row r="30" customFormat="false" ht="15.75" hidden="false" customHeight="true" outlineLevel="0" collapsed="false">
      <c r="A30" s="0"/>
      <c r="B30" s="238"/>
      <c r="C30" s="96"/>
      <c r="D30" s="96"/>
      <c r="E30" s="48"/>
      <c r="F30" s="48"/>
      <c r="G30" s="48"/>
      <c r="H30" s="48"/>
      <c r="I30" s="48"/>
      <c r="J30" s="48"/>
      <c r="K30" s="48"/>
      <c r="L30" s="48"/>
      <c r="M30" s="48"/>
      <c r="N30" s="48"/>
      <c r="O30" s="48"/>
      <c r="P30" s="48"/>
      <c r="Q30" s="48"/>
      <c r="R30" s="48"/>
      <c r="S30" s="48"/>
      <c r="T30" s="48"/>
      <c r="U30" s="48"/>
      <c r="V30" s="48"/>
      <c r="W30" s="48"/>
      <c r="X30" s="48"/>
      <c r="Y30" s="48"/>
      <c r="Z30" s="48"/>
      <c r="AA30" s="97"/>
      <c r="AB30" s="97"/>
      <c r="AC30" s="48"/>
      <c r="AD30" s="48"/>
      <c r="AE30" s="98"/>
      <c r="AF30" s="98"/>
      <c r="AG30" s="240"/>
      <c r="AH30" s="241"/>
      <c r="AI30" s="0"/>
      <c r="AJ30" s="0"/>
      <c r="AK30" s="0"/>
      <c r="AL30" s="251"/>
      <c r="AM30" s="251"/>
      <c r="AN30" s="251"/>
      <c r="AO30" s="251"/>
      <c r="AP30" s="251"/>
      <c r="AV30" s="0"/>
    </row>
    <row r="31" customFormat="false" ht="15.75" hidden="false" customHeight="true" outlineLevel="0" collapsed="false">
      <c r="A31" s="0"/>
      <c r="B31" s="238"/>
      <c r="C31" s="96"/>
      <c r="D31" s="96"/>
      <c r="E31" s="48"/>
      <c r="F31" s="48"/>
      <c r="G31" s="48"/>
      <c r="H31" s="48"/>
      <c r="I31" s="48"/>
      <c r="J31" s="48"/>
      <c r="K31" s="48"/>
      <c r="L31" s="48"/>
      <c r="M31" s="48"/>
      <c r="N31" s="48"/>
      <c r="O31" s="48"/>
      <c r="P31" s="48"/>
      <c r="Q31" s="48"/>
      <c r="R31" s="48"/>
      <c r="S31" s="48"/>
      <c r="T31" s="48"/>
      <c r="U31" s="48"/>
      <c r="V31" s="48"/>
      <c r="W31" s="48"/>
      <c r="X31" s="48"/>
      <c r="Y31" s="48"/>
      <c r="Z31" s="48"/>
      <c r="AA31" s="97"/>
      <c r="AB31" s="97"/>
      <c r="AC31" s="48"/>
      <c r="AD31" s="48"/>
      <c r="AE31" s="98"/>
      <c r="AF31" s="98"/>
      <c r="AG31" s="240"/>
      <c r="AH31" s="241"/>
      <c r="AI31" s="0"/>
      <c r="AJ31" s="0"/>
      <c r="AK31" s="0"/>
      <c r="AL31" s="251"/>
      <c r="AM31" s="251"/>
      <c r="AN31" s="251"/>
      <c r="AO31" s="251"/>
      <c r="AP31" s="251"/>
      <c r="AV31" s="0"/>
    </row>
    <row r="32" customFormat="false" ht="15.75" hidden="false" customHeight="true" outlineLevel="0" collapsed="false">
      <c r="A32" s="0"/>
      <c r="B32" s="238"/>
      <c r="C32" s="96"/>
      <c r="D32" s="96"/>
      <c r="E32" s="48"/>
      <c r="F32" s="48"/>
      <c r="G32" s="48"/>
      <c r="H32" s="48"/>
      <c r="I32" s="48"/>
      <c r="J32" s="48"/>
      <c r="K32" s="48"/>
      <c r="L32" s="48"/>
      <c r="M32" s="48"/>
      <c r="N32" s="48"/>
      <c r="O32" s="48"/>
      <c r="P32" s="48"/>
      <c r="Q32" s="48"/>
      <c r="R32" s="48"/>
      <c r="S32" s="48"/>
      <c r="T32" s="48"/>
      <c r="U32" s="48"/>
      <c r="V32" s="48"/>
      <c r="W32" s="48"/>
      <c r="X32" s="48"/>
      <c r="Y32" s="48"/>
      <c r="Z32" s="48"/>
      <c r="AA32" s="97"/>
      <c r="AB32" s="97"/>
      <c r="AC32" s="48"/>
      <c r="AD32" s="48"/>
      <c r="AE32" s="98"/>
      <c r="AF32" s="98"/>
      <c r="AG32" s="240"/>
      <c r="AH32" s="241"/>
      <c r="AI32" s="0"/>
      <c r="AJ32" s="0"/>
      <c r="AK32" s="0"/>
      <c r="AL32" s="251"/>
      <c r="AM32" s="251"/>
      <c r="AN32" s="251"/>
      <c r="AO32" s="251"/>
      <c r="AP32" s="251"/>
      <c r="AV32" s="0"/>
    </row>
    <row r="33" customFormat="false" ht="15.75" hidden="false" customHeight="true" outlineLevel="0" collapsed="false">
      <c r="A33" s="0"/>
      <c r="B33" s="252"/>
      <c r="C33" s="96"/>
      <c r="D33" s="96"/>
      <c r="E33" s="48"/>
      <c r="F33" s="48"/>
      <c r="G33" s="48"/>
      <c r="H33" s="48"/>
      <c r="I33" s="48"/>
      <c r="J33" s="48"/>
      <c r="K33" s="48"/>
      <c r="L33" s="48"/>
      <c r="M33" s="48"/>
      <c r="N33" s="48"/>
      <c r="O33" s="48"/>
      <c r="P33" s="48"/>
      <c r="Q33" s="48"/>
      <c r="R33" s="48"/>
      <c r="S33" s="48"/>
      <c r="T33" s="48"/>
      <c r="U33" s="48"/>
      <c r="V33" s="48"/>
      <c r="W33" s="48"/>
      <c r="X33" s="48"/>
      <c r="Y33" s="48"/>
      <c r="Z33" s="48"/>
      <c r="AA33" s="97"/>
      <c r="AB33" s="97"/>
      <c r="AC33" s="48"/>
      <c r="AD33" s="48"/>
      <c r="AE33" s="98"/>
      <c r="AF33" s="98"/>
      <c r="AG33" s="240"/>
      <c r="AH33" s="241"/>
      <c r="AI33" s="0"/>
      <c r="AJ33" s="0"/>
      <c r="AK33" s="0"/>
      <c r="AL33" s="251"/>
      <c r="AM33" s="251"/>
      <c r="AN33" s="251"/>
      <c r="AO33" s="251"/>
      <c r="AP33" s="251"/>
      <c r="AV33" s="0"/>
    </row>
    <row r="34" customFormat="false" ht="17.25" hidden="false" customHeight="true" outlineLevel="0" collapsed="false">
      <c r="A34" s="0"/>
      <c r="B34" s="252"/>
      <c r="C34" s="191" t="s">
        <v>141</v>
      </c>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2" t="str">
        <f aca="false">IF(PIT!AO15="","",IF(OR(SUM(AC19:AD33)=0,AE19=""),"",ROUND((SUMIFS(AC19:AD33,AE19:AF33,AT3)+SUMIFS(AC19:AD33,AE19:AF33,AT4)+SUMIFS(AC19:AD33,AE19:AF33,AT5)*2+SUMIFS(AC19:AD33,AE19:AF33,AT6)*2)*PIT!AO15/60,0)))</f>
        <v/>
      </c>
      <c r="AD34" s="192"/>
      <c r="AE34" s="192"/>
      <c r="AF34" s="192"/>
      <c r="AG34" s="240"/>
      <c r="AH34" s="241"/>
      <c r="AI34" s="0"/>
      <c r="AJ34" s="0"/>
      <c r="AK34" s="0"/>
      <c r="AV34" s="0"/>
    </row>
    <row r="35" customFormat="false" ht="15.75" hidden="false" customHeight="true" outlineLevel="0" collapsed="false">
      <c r="A35" s="0"/>
      <c r="B35" s="252"/>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51"/>
      <c r="AF35" s="151"/>
      <c r="AG35" s="240"/>
      <c r="AH35" s="241"/>
      <c r="AI35" s="0"/>
      <c r="AJ35" s="0"/>
      <c r="AK35" s="0"/>
      <c r="AV35" s="138"/>
    </row>
    <row r="36" customFormat="false" ht="15.75" hidden="false" customHeight="true" outlineLevel="0" collapsed="false">
      <c r="A36" s="0"/>
      <c r="B36" s="252"/>
      <c r="C36" s="253" t="s">
        <v>142</v>
      </c>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4" t="s">
        <v>77</v>
      </c>
      <c r="AC36" s="254"/>
      <c r="AD36" s="255" t="s">
        <v>143</v>
      </c>
      <c r="AE36" s="255"/>
      <c r="AF36" s="255"/>
      <c r="AG36" s="240"/>
      <c r="AH36" s="241"/>
      <c r="AI36" s="0"/>
      <c r="AJ36" s="0"/>
      <c r="AK36" s="0"/>
      <c r="AV36" s="138"/>
    </row>
    <row r="37" customFormat="false" ht="15.75" hidden="false" customHeight="true" outlineLevel="0" collapsed="false">
      <c r="A37" s="0"/>
      <c r="B37" s="252"/>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4"/>
      <c r="AC37" s="254"/>
      <c r="AD37" s="255"/>
      <c r="AE37" s="255"/>
      <c r="AF37" s="255"/>
      <c r="AG37" s="240"/>
      <c r="AH37" s="241"/>
      <c r="AI37" s="0"/>
      <c r="AJ37" s="0"/>
      <c r="AK37" s="0"/>
      <c r="AV37" s="138"/>
    </row>
    <row r="38" customFormat="false" ht="15.75" hidden="false" customHeight="true" outlineLevel="0" collapsed="false">
      <c r="A38" s="0"/>
      <c r="B38" s="252"/>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48"/>
      <c r="AC38" s="48"/>
      <c r="AD38" s="98"/>
      <c r="AE38" s="98"/>
      <c r="AF38" s="98"/>
      <c r="AG38" s="240"/>
      <c r="AH38" s="241"/>
      <c r="AI38" s="0"/>
      <c r="AJ38" s="0"/>
      <c r="AK38" s="0"/>
      <c r="AV38" s="138"/>
    </row>
    <row r="39" customFormat="false" ht="15.75" hidden="false" customHeight="true" outlineLevel="0" collapsed="false">
      <c r="A39" s="0"/>
      <c r="B39" s="252"/>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48"/>
      <c r="AC39" s="48"/>
      <c r="AD39" s="98"/>
      <c r="AE39" s="98"/>
      <c r="AF39" s="98"/>
      <c r="AG39" s="240"/>
      <c r="AH39" s="241"/>
      <c r="AI39" s="0"/>
      <c r="AJ39" s="0"/>
      <c r="AK39" s="0"/>
      <c r="AV39" s="138"/>
    </row>
    <row r="40" customFormat="false" ht="15.75" hidden="false" customHeight="true" outlineLevel="0" collapsed="false">
      <c r="A40" s="0"/>
      <c r="B40" s="252"/>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48"/>
      <c r="AC40" s="48"/>
      <c r="AD40" s="98"/>
      <c r="AE40" s="98"/>
      <c r="AF40" s="98"/>
      <c r="AG40" s="240"/>
      <c r="AH40" s="241"/>
      <c r="AI40" s="0"/>
      <c r="AJ40" s="0"/>
      <c r="AK40" s="0"/>
      <c r="AV40" s="138"/>
    </row>
    <row r="41" customFormat="false" ht="15.75" hidden="false" customHeight="true" outlineLevel="0" collapsed="false">
      <c r="A41" s="0"/>
      <c r="B41" s="252"/>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48"/>
      <c r="AC41" s="48"/>
      <c r="AD41" s="98"/>
      <c r="AE41" s="98"/>
      <c r="AF41" s="98"/>
      <c r="AG41" s="240"/>
      <c r="AH41" s="241"/>
      <c r="AI41" s="0"/>
      <c r="AJ41" s="0"/>
      <c r="AK41" s="0"/>
      <c r="AV41" s="138"/>
    </row>
    <row r="42" customFormat="false" ht="15.75" hidden="false" customHeight="true" outlineLevel="0" collapsed="false">
      <c r="A42" s="0"/>
      <c r="B42" s="252"/>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48"/>
      <c r="AC42" s="48"/>
      <c r="AD42" s="98"/>
      <c r="AE42" s="98"/>
      <c r="AF42" s="98"/>
      <c r="AG42" s="240"/>
      <c r="AH42" s="241"/>
      <c r="AI42" s="0"/>
      <c r="AJ42" s="0"/>
      <c r="AK42" s="0"/>
      <c r="AV42" s="138"/>
    </row>
    <row r="43" customFormat="false" ht="15.75" hidden="false" customHeight="true" outlineLevel="0" collapsed="false">
      <c r="A43" s="0"/>
      <c r="B43" s="252"/>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48"/>
      <c r="AC43" s="48"/>
      <c r="AD43" s="98"/>
      <c r="AE43" s="98"/>
      <c r="AF43" s="98"/>
      <c r="AG43" s="240"/>
      <c r="AH43" s="241"/>
      <c r="AI43" s="0"/>
      <c r="AJ43" s="0"/>
      <c r="AK43" s="0"/>
      <c r="AV43" s="138"/>
    </row>
    <row r="44" customFormat="false" ht="15.75" hidden="false" customHeight="true" outlineLevel="0" collapsed="false">
      <c r="A44" s="0"/>
      <c r="B44" s="252"/>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48"/>
      <c r="AC44" s="48"/>
      <c r="AD44" s="98"/>
      <c r="AE44" s="98"/>
      <c r="AF44" s="98"/>
      <c r="AG44" s="240"/>
      <c r="AH44" s="241"/>
      <c r="AI44" s="0"/>
      <c r="AJ44" s="0"/>
      <c r="AK44" s="0"/>
      <c r="AV44" s="138"/>
    </row>
    <row r="45" customFormat="false" ht="15.75" hidden="false" customHeight="true" outlineLevel="0" collapsed="false">
      <c r="A45" s="0"/>
      <c r="B45" s="252"/>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48"/>
      <c r="AC45" s="48"/>
      <c r="AD45" s="98"/>
      <c r="AE45" s="98"/>
      <c r="AF45" s="98"/>
      <c r="AG45" s="240"/>
      <c r="AH45" s="241"/>
      <c r="AI45" s="0"/>
      <c r="AJ45" s="0"/>
      <c r="AK45" s="0"/>
      <c r="AV45" s="138"/>
    </row>
    <row r="46" customFormat="false" ht="15.75" hidden="false" customHeight="true" outlineLevel="0" collapsed="false">
      <c r="A46" s="0"/>
      <c r="B46" s="252"/>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48"/>
      <c r="AC46" s="48"/>
      <c r="AD46" s="98"/>
      <c r="AE46" s="98"/>
      <c r="AF46" s="98"/>
      <c r="AG46" s="240"/>
      <c r="AH46" s="241"/>
      <c r="AI46" s="0"/>
      <c r="AJ46" s="0"/>
      <c r="AK46" s="0"/>
      <c r="AV46" s="138"/>
    </row>
    <row r="47" customFormat="false" ht="15.75" hidden="false" customHeight="true" outlineLevel="0" collapsed="false">
      <c r="A47" s="0"/>
      <c r="B47" s="252"/>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48"/>
      <c r="AC47" s="48"/>
      <c r="AD47" s="98"/>
      <c r="AE47" s="98"/>
      <c r="AF47" s="98"/>
      <c r="AG47" s="240"/>
      <c r="AH47" s="241"/>
      <c r="AI47" s="0"/>
      <c r="AJ47" s="0"/>
      <c r="AK47" s="0"/>
      <c r="AV47" s="138"/>
    </row>
    <row r="48" customFormat="false" ht="21.75" hidden="false" customHeight="true" outlineLevel="0" collapsed="false">
      <c r="A48" s="0"/>
      <c r="B48" s="252"/>
      <c r="C48" s="256" t="s">
        <v>84</v>
      </c>
      <c r="D48" s="256"/>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105" t="str">
        <f aca="false">IF(OR(SUM(AB38:AC47)=0,AD38=""),"",SUMIFS(AB38:AB47,AD38:AD47,AT3)+SUMIFS(AB38:AB47,AD38:AD47,AT4)+SUMIFS(AB38:AB47,AD38:AD47,AT5)*2+SUMIFS(AB38:AB47,AD38:AD47,AT6)*2)</f>
        <v/>
      </c>
      <c r="AC48" s="105"/>
      <c r="AD48" s="105"/>
      <c r="AE48" s="105"/>
      <c r="AF48" s="105"/>
      <c r="AG48" s="240"/>
      <c r="AH48" s="241"/>
      <c r="AI48" s="0"/>
      <c r="AJ48" s="0"/>
      <c r="AK48" s="0"/>
      <c r="AV48" s="138"/>
    </row>
    <row r="49" customFormat="false" ht="15.75" hidden="false" customHeight="true" outlineLevel="0" collapsed="false">
      <c r="A49" s="0"/>
      <c r="B49" s="257"/>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9"/>
      <c r="AF49" s="259"/>
      <c r="AG49" s="260"/>
      <c r="AH49" s="241"/>
      <c r="AI49" s="0"/>
      <c r="AJ49" s="0"/>
      <c r="AK49" s="0"/>
      <c r="AV49" s="138"/>
    </row>
    <row r="50" customFormat="false" ht="15.75" hidden="false" customHeight="true" outlineLevel="0" collapsed="false">
      <c r="A50" s="206"/>
      <c r="B50" s="206"/>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V50" s="138"/>
    </row>
    <row r="51" customFormat="false" ht="15.75" hidden="false" customHeight="true" outlineLevel="0" collapsed="false">
      <c r="B51" s="261"/>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3"/>
      <c r="AH51" s="241"/>
      <c r="AJ51" s="0"/>
      <c r="AV51" s="138"/>
    </row>
    <row r="52" customFormat="false" ht="15.75" hidden="false" customHeight="true" outlineLevel="0" collapsed="false">
      <c r="B52" s="252"/>
      <c r="C52" s="264" t="s">
        <v>144</v>
      </c>
      <c r="D52" s="264"/>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54" t="s">
        <v>77</v>
      </c>
      <c r="AC52" s="254"/>
      <c r="AD52" s="255" t="s">
        <v>143</v>
      </c>
      <c r="AE52" s="255"/>
      <c r="AF52" s="255"/>
      <c r="AG52" s="240"/>
      <c r="AH52" s="241"/>
      <c r="AJ52" s="0"/>
      <c r="AV52" s="138"/>
    </row>
    <row r="53" customFormat="false" ht="15.75" hidden="false" customHeight="true" outlineLevel="0" collapsed="false">
      <c r="B53" s="252"/>
      <c r="C53" s="264"/>
      <c r="D53" s="264"/>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54"/>
      <c r="AC53" s="254"/>
      <c r="AD53" s="255"/>
      <c r="AE53" s="255"/>
      <c r="AF53" s="255"/>
      <c r="AG53" s="240"/>
      <c r="AH53" s="241"/>
      <c r="AJ53" s="0"/>
      <c r="AV53" s="138"/>
    </row>
    <row r="54" customFormat="false" ht="15.75" hidden="false" customHeight="true" outlineLevel="0" collapsed="false">
      <c r="B54" s="252"/>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48"/>
      <c r="AC54" s="48"/>
      <c r="AD54" s="98"/>
      <c r="AE54" s="98"/>
      <c r="AF54" s="98"/>
      <c r="AG54" s="240"/>
      <c r="AH54" s="241"/>
      <c r="AJ54" s="0"/>
      <c r="AV54" s="138"/>
    </row>
    <row r="55" customFormat="false" ht="15.75" hidden="false" customHeight="true" outlineLevel="0" collapsed="false">
      <c r="B55" s="252"/>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48"/>
      <c r="AC55" s="48"/>
      <c r="AD55" s="98"/>
      <c r="AE55" s="98"/>
      <c r="AF55" s="98"/>
      <c r="AG55" s="240"/>
      <c r="AH55" s="241"/>
      <c r="AJ55" s="0"/>
      <c r="AV55" s="138"/>
    </row>
    <row r="56" customFormat="false" ht="15.75" hidden="false" customHeight="true" outlineLevel="0" collapsed="false">
      <c r="B56" s="252"/>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48"/>
      <c r="AC56" s="48"/>
      <c r="AD56" s="98"/>
      <c r="AE56" s="98"/>
      <c r="AF56" s="98"/>
      <c r="AG56" s="240"/>
      <c r="AH56" s="241"/>
      <c r="AJ56" s="0"/>
      <c r="AV56" s="138"/>
    </row>
    <row r="57" customFormat="false" ht="15.75" hidden="false" customHeight="true" outlineLevel="0" collapsed="false">
      <c r="B57" s="252"/>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48"/>
      <c r="AC57" s="48"/>
      <c r="AD57" s="98"/>
      <c r="AE57" s="98"/>
      <c r="AF57" s="98"/>
      <c r="AG57" s="240"/>
      <c r="AH57" s="241"/>
      <c r="AJ57" s="0"/>
      <c r="AV57" s="138"/>
    </row>
    <row r="58" customFormat="false" ht="15.75" hidden="false" customHeight="true" outlineLevel="0" collapsed="false">
      <c r="B58" s="252"/>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48"/>
      <c r="AC58" s="48"/>
      <c r="AD58" s="98"/>
      <c r="AE58" s="98"/>
      <c r="AF58" s="98"/>
      <c r="AG58" s="240"/>
      <c r="AH58" s="241"/>
      <c r="AJ58" s="0"/>
      <c r="AV58" s="138"/>
    </row>
    <row r="59" customFormat="false" ht="15.75" hidden="false" customHeight="true" outlineLevel="0" collapsed="false">
      <c r="B59" s="252"/>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48"/>
      <c r="AC59" s="48"/>
      <c r="AD59" s="98"/>
      <c r="AE59" s="98"/>
      <c r="AF59" s="98"/>
      <c r="AG59" s="240"/>
      <c r="AH59" s="241"/>
      <c r="AJ59" s="0"/>
      <c r="AV59" s="138"/>
    </row>
    <row r="60" customFormat="false" ht="15.75" hidden="false" customHeight="true" outlineLevel="0" collapsed="false">
      <c r="B60" s="252"/>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48"/>
      <c r="AC60" s="48"/>
      <c r="AD60" s="98"/>
      <c r="AE60" s="98"/>
      <c r="AF60" s="98"/>
      <c r="AG60" s="240"/>
      <c r="AH60" s="241"/>
      <c r="AJ60" s="0"/>
      <c r="AV60" s="138"/>
    </row>
    <row r="61" customFormat="false" ht="15.75" hidden="false" customHeight="true" outlineLevel="0" collapsed="false">
      <c r="B61" s="252"/>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48"/>
      <c r="AC61" s="48"/>
      <c r="AD61" s="98"/>
      <c r="AE61" s="98"/>
      <c r="AF61" s="98"/>
      <c r="AG61" s="240"/>
      <c r="AH61" s="241"/>
      <c r="AJ61" s="0"/>
      <c r="AV61" s="138"/>
    </row>
    <row r="62" customFormat="false" ht="15.75" hidden="false" customHeight="true" outlineLevel="0" collapsed="false">
      <c r="B62" s="252"/>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48"/>
      <c r="AC62" s="48"/>
      <c r="AD62" s="98"/>
      <c r="AE62" s="98"/>
      <c r="AF62" s="98"/>
      <c r="AG62" s="240"/>
      <c r="AH62" s="241"/>
      <c r="AJ62" s="0"/>
      <c r="AV62" s="138"/>
    </row>
    <row r="63" customFormat="false" ht="15.75" hidden="false" customHeight="true" outlineLevel="0" collapsed="false">
      <c r="B63" s="252"/>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48"/>
      <c r="AC63" s="48"/>
      <c r="AD63" s="98"/>
      <c r="AE63" s="98"/>
      <c r="AF63" s="98"/>
      <c r="AG63" s="240"/>
      <c r="AH63" s="241"/>
      <c r="AJ63" s="0"/>
      <c r="AV63" s="138"/>
    </row>
    <row r="64" customFormat="false" ht="21.75" hidden="false" customHeight="true" outlineLevel="0" collapsed="false">
      <c r="B64" s="252"/>
      <c r="C64" s="256" t="s">
        <v>96</v>
      </c>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105" t="str">
        <f aca="false">IF(OR(SUM(AB54:AC63)=0,AD54=""),"",SUMIFS(AB54:AB63,AD54:AD63,AT3)+SUMIFS(AB54:AB63,AD54:AD63,AT4)+SUMIFS(AB54:AB63,AD54:AD63,AT5)*2+SUMIFS(AB54:AB63,AD54:AD63,AT6)*2)</f>
        <v/>
      </c>
      <c r="AC64" s="105"/>
      <c r="AD64" s="105"/>
      <c r="AE64" s="105"/>
      <c r="AF64" s="105"/>
      <c r="AG64" s="240"/>
      <c r="AH64" s="241"/>
      <c r="AJ64" s="0"/>
      <c r="AV64" s="138"/>
    </row>
    <row r="65" customFormat="false" ht="15.75" hidden="false" customHeight="true" outlineLevel="0" collapsed="false">
      <c r="B65" s="252"/>
      <c r="C65" s="206"/>
      <c r="D65" s="206"/>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6"/>
      <c r="AE65" s="149"/>
      <c r="AF65" s="149"/>
      <c r="AG65" s="240"/>
      <c r="AH65" s="241"/>
      <c r="AJ65" s="0"/>
      <c r="AV65" s="138"/>
    </row>
    <row r="66" customFormat="false" ht="21.75" hidden="false" customHeight="true" outlineLevel="0" collapsed="false">
      <c r="B66" s="252"/>
      <c r="C66" s="265" t="s">
        <v>145</v>
      </c>
      <c r="D66" s="265"/>
      <c r="E66" s="265"/>
      <c r="F66" s="265"/>
      <c r="G66" s="265"/>
      <c r="H66" s="265"/>
      <c r="I66" s="265"/>
      <c r="J66" s="265"/>
      <c r="K66" s="265"/>
      <c r="L66" s="265"/>
      <c r="M66" s="265"/>
      <c r="N66" s="265"/>
      <c r="O66" s="265"/>
      <c r="P66" s="265"/>
      <c r="Q66" s="265"/>
      <c r="R66" s="265"/>
      <c r="S66" s="265"/>
      <c r="T66" s="265"/>
      <c r="U66" s="265"/>
      <c r="V66" s="265"/>
      <c r="W66" s="265"/>
      <c r="X66" s="265"/>
      <c r="Y66" s="265"/>
      <c r="Z66" s="265"/>
      <c r="AA66" s="265"/>
      <c r="AB66" s="265"/>
      <c r="AC66" s="265"/>
      <c r="AD66" s="265"/>
      <c r="AE66" s="265"/>
      <c r="AF66" s="265"/>
      <c r="AG66" s="240"/>
      <c r="AH66" s="241"/>
      <c r="AJ66" s="0"/>
      <c r="AV66" s="138"/>
    </row>
    <row r="67" customFormat="false" ht="18.75" hidden="false" customHeight="true" outlineLevel="0" collapsed="false">
      <c r="B67" s="252"/>
      <c r="C67" s="266"/>
      <c r="D67" s="266"/>
      <c r="E67" s="266"/>
      <c r="F67" s="266"/>
      <c r="G67" s="266"/>
      <c r="H67" s="266"/>
      <c r="I67" s="266"/>
      <c r="J67" s="266"/>
      <c r="K67" s="266"/>
      <c r="L67" s="266"/>
      <c r="M67" s="266"/>
      <c r="N67" s="266"/>
      <c r="O67" s="266"/>
      <c r="P67" s="266"/>
      <c r="Q67" s="266"/>
      <c r="R67" s="266"/>
      <c r="S67" s="266"/>
      <c r="T67" s="266"/>
      <c r="U67" s="266"/>
      <c r="V67" s="266"/>
      <c r="W67" s="266"/>
      <c r="X67" s="266"/>
      <c r="Y67" s="266"/>
      <c r="Z67" s="266"/>
      <c r="AA67" s="266"/>
      <c r="AB67" s="266"/>
      <c r="AC67" s="266"/>
      <c r="AD67" s="266"/>
      <c r="AE67" s="266"/>
      <c r="AF67" s="266"/>
      <c r="AG67" s="240"/>
      <c r="AH67" s="241"/>
      <c r="AJ67" s="0"/>
      <c r="AV67" s="138"/>
    </row>
    <row r="68" customFormat="false" ht="18.75" hidden="false" customHeight="true" outlineLevel="0" collapsed="false">
      <c r="B68" s="252"/>
      <c r="C68" s="266"/>
      <c r="D68" s="266"/>
      <c r="E68" s="266"/>
      <c r="F68" s="266"/>
      <c r="G68" s="266"/>
      <c r="H68" s="266"/>
      <c r="I68" s="266"/>
      <c r="J68" s="266"/>
      <c r="K68" s="266"/>
      <c r="L68" s="266"/>
      <c r="M68" s="266"/>
      <c r="N68" s="266"/>
      <c r="O68" s="266"/>
      <c r="P68" s="266"/>
      <c r="Q68" s="266"/>
      <c r="R68" s="266"/>
      <c r="S68" s="266"/>
      <c r="T68" s="266"/>
      <c r="U68" s="266"/>
      <c r="V68" s="266"/>
      <c r="W68" s="266"/>
      <c r="X68" s="266"/>
      <c r="Y68" s="266"/>
      <c r="Z68" s="266"/>
      <c r="AA68" s="266"/>
      <c r="AB68" s="266"/>
      <c r="AC68" s="266"/>
      <c r="AD68" s="266"/>
      <c r="AE68" s="266"/>
      <c r="AF68" s="266"/>
      <c r="AG68" s="240"/>
      <c r="AH68" s="241"/>
      <c r="AJ68" s="0"/>
      <c r="AV68" s="138"/>
    </row>
    <row r="69" customFormat="false" ht="18.75" hidden="false" customHeight="true" outlineLevel="0" collapsed="false">
      <c r="B69" s="252"/>
      <c r="C69" s="266"/>
      <c r="D69" s="266"/>
      <c r="E69" s="266"/>
      <c r="F69" s="266"/>
      <c r="G69" s="266"/>
      <c r="H69" s="266"/>
      <c r="I69" s="266"/>
      <c r="J69" s="266"/>
      <c r="K69" s="266"/>
      <c r="L69" s="266"/>
      <c r="M69" s="266"/>
      <c r="N69" s="266"/>
      <c r="O69" s="266"/>
      <c r="P69" s="266"/>
      <c r="Q69" s="266"/>
      <c r="R69" s="266"/>
      <c r="S69" s="266"/>
      <c r="T69" s="266"/>
      <c r="U69" s="266"/>
      <c r="V69" s="266"/>
      <c r="W69" s="266"/>
      <c r="X69" s="266"/>
      <c r="Y69" s="266"/>
      <c r="Z69" s="266"/>
      <c r="AA69" s="266"/>
      <c r="AB69" s="266"/>
      <c r="AC69" s="266"/>
      <c r="AD69" s="266"/>
      <c r="AE69" s="266"/>
      <c r="AF69" s="266"/>
      <c r="AG69" s="240"/>
      <c r="AH69" s="241"/>
      <c r="AJ69" s="0"/>
      <c r="AV69" s="138"/>
    </row>
    <row r="70" customFormat="false" ht="18.75" hidden="false" customHeight="true" outlineLevel="0" collapsed="false">
      <c r="B70" s="252"/>
      <c r="C70" s="266"/>
      <c r="D70" s="266"/>
      <c r="E70" s="266"/>
      <c r="F70" s="266"/>
      <c r="G70" s="266"/>
      <c r="H70" s="266"/>
      <c r="I70" s="266"/>
      <c r="J70" s="266"/>
      <c r="K70" s="266"/>
      <c r="L70" s="266"/>
      <c r="M70" s="266"/>
      <c r="N70" s="266"/>
      <c r="O70" s="266"/>
      <c r="P70" s="266"/>
      <c r="Q70" s="266"/>
      <c r="R70" s="266"/>
      <c r="S70" s="266"/>
      <c r="T70" s="266"/>
      <c r="U70" s="266"/>
      <c r="V70" s="266"/>
      <c r="W70" s="266"/>
      <c r="X70" s="266"/>
      <c r="Y70" s="266"/>
      <c r="Z70" s="266"/>
      <c r="AA70" s="266"/>
      <c r="AB70" s="266"/>
      <c r="AC70" s="266"/>
      <c r="AD70" s="266"/>
      <c r="AE70" s="266"/>
      <c r="AF70" s="266"/>
      <c r="AG70" s="240"/>
      <c r="AH70" s="241"/>
      <c r="AJ70" s="0"/>
      <c r="AV70" s="138"/>
    </row>
    <row r="71" customFormat="false" ht="18.75" hidden="false" customHeight="true" outlineLevel="0" collapsed="false">
      <c r="B71" s="252"/>
      <c r="C71" s="266"/>
      <c r="D71" s="266"/>
      <c r="E71" s="266"/>
      <c r="F71" s="266"/>
      <c r="G71" s="266"/>
      <c r="H71" s="266"/>
      <c r="I71" s="266"/>
      <c r="J71" s="266"/>
      <c r="K71" s="266"/>
      <c r="L71" s="266"/>
      <c r="M71" s="266"/>
      <c r="N71" s="266"/>
      <c r="O71" s="266"/>
      <c r="P71" s="266"/>
      <c r="Q71" s="266"/>
      <c r="R71" s="266"/>
      <c r="S71" s="266"/>
      <c r="T71" s="266"/>
      <c r="U71" s="266"/>
      <c r="V71" s="266"/>
      <c r="W71" s="266"/>
      <c r="X71" s="266"/>
      <c r="Y71" s="266"/>
      <c r="Z71" s="266"/>
      <c r="AA71" s="266"/>
      <c r="AB71" s="266"/>
      <c r="AC71" s="266"/>
      <c r="AD71" s="266"/>
      <c r="AE71" s="266"/>
      <c r="AF71" s="266"/>
      <c r="AG71" s="240"/>
      <c r="AH71" s="241"/>
      <c r="AJ71" s="0"/>
      <c r="AV71" s="138"/>
    </row>
    <row r="72" customFormat="false" ht="18.75" hidden="false" customHeight="true" outlineLevel="0" collapsed="false">
      <c r="B72" s="252"/>
      <c r="C72" s="266"/>
      <c r="D72" s="266"/>
      <c r="E72" s="266"/>
      <c r="F72" s="266"/>
      <c r="G72" s="266"/>
      <c r="H72" s="266"/>
      <c r="I72" s="266"/>
      <c r="J72" s="266"/>
      <c r="K72" s="266"/>
      <c r="L72" s="266"/>
      <c r="M72" s="266"/>
      <c r="N72" s="266"/>
      <c r="O72" s="266"/>
      <c r="P72" s="266"/>
      <c r="Q72" s="266"/>
      <c r="R72" s="266"/>
      <c r="S72" s="266"/>
      <c r="T72" s="266"/>
      <c r="U72" s="266"/>
      <c r="V72" s="266"/>
      <c r="W72" s="266"/>
      <c r="X72" s="266"/>
      <c r="Y72" s="266"/>
      <c r="Z72" s="266"/>
      <c r="AA72" s="266"/>
      <c r="AB72" s="266"/>
      <c r="AC72" s="266"/>
      <c r="AD72" s="266"/>
      <c r="AE72" s="266"/>
      <c r="AF72" s="266"/>
      <c r="AG72" s="240"/>
      <c r="AH72" s="241"/>
      <c r="AJ72" s="0"/>
      <c r="AV72" s="138"/>
    </row>
    <row r="73" customFormat="false" ht="18.75" hidden="false" customHeight="true" outlineLevel="0" collapsed="false">
      <c r="B73" s="252"/>
      <c r="C73" s="266"/>
      <c r="D73" s="266"/>
      <c r="E73" s="266"/>
      <c r="F73" s="266"/>
      <c r="G73" s="266"/>
      <c r="H73" s="266"/>
      <c r="I73" s="266"/>
      <c r="J73" s="266"/>
      <c r="K73" s="266"/>
      <c r="L73" s="266"/>
      <c r="M73" s="266"/>
      <c r="N73" s="266"/>
      <c r="O73" s="266"/>
      <c r="P73" s="266"/>
      <c r="Q73" s="266"/>
      <c r="R73" s="266"/>
      <c r="S73" s="266"/>
      <c r="T73" s="266"/>
      <c r="U73" s="266"/>
      <c r="V73" s="266"/>
      <c r="W73" s="266"/>
      <c r="X73" s="266"/>
      <c r="Y73" s="266"/>
      <c r="Z73" s="266"/>
      <c r="AA73" s="266"/>
      <c r="AB73" s="266"/>
      <c r="AC73" s="266"/>
      <c r="AD73" s="266"/>
      <c r="AE73" s="266"/>
      <c r="AF73" s="266"/>
      <c r="AG73" s="240"/>
      <c r="AH73" s="241"/>
      <c r="AJ73" s="0"/>
      <c r="AV73" s="138"/>
    </row>
    <row r="74" customFormat="false" ht="18.75" hidden="false" customHeight="true" outlineLevel="0" collapsed="false">
      <c r="B74" s="252"/>
      <c r="C74" s="266"/>
      <c r="D74" s="266"/>
      <c r="E74" s="266"/>
      <c r="F74" s="266"/>
      <c r="G74" s="266"/>
      <c r="H74" s="266"/>
      <c r="I74" s="266"/>
      <c r="J74" s="266"/>
      <c r="K74" s="266"/>
      <c r="L74" s="266"/>
      <c r="M74" s="266"/>
      <c r="N74" s="266"/>
      <c r="O74" s="266"/>
      <c r="P74" s="266"/>
      <c r="Q74" s="266"/>
      <c r="R74" s="266"/>
      <c r="S74" s="266"/>
      <c r="T74" s="266"/>
      <c r="U74" s="266"/>
      <c r="V74" s="266"/>
      <c r="W74" s="266"/>
      <c r="X74" s="266"/>
      <c r="Y74" s="266"/>
      <c r="Z74" s="266"/>
      <c r="AA74" s="266"/>
      <c r="AB74" s="266"/>
      <c r="AC74" s="266"/>
      <c r="AD74" s="266"/>
      <c r="AE74" s="266"/>
      <c r="AF74" s="266"/>
      <c r="AG74" s="240"/>
      <c r="AH74" s="241"/>
      <c r="AJ74" s="0"/>
      <c r="AV74" s="138"/>
    </row>
    <row r="75" customFormat="false" ht="18.75" hidden="false" customHeight="true" outlineLevel="0" collapsed="false">
      <c r="B75" s="252"/>
      <c r="C75" s="266"/>
      <c r="D75" s="266"/>
      <c r="E75" s="266"/>
      <c r="F75" s="266"/>
      <c r="G75" s="266"/>
      <c r="H75" s="266"/>
      <c r="I75" s="266"/>
      <c r="J75" s="266"/>
      <c r="K75" s="266"/>
      <c r="L75" s="266"/>
      <c r="M75" s="266"/>
      <c r="N75" s="266"/>
      <c r="O75" s="266"/>
      <c r="P75" s="266"/>
      <c r="Q75" s="266"/>
      <c r="R75" s="266"/>
      <c r="S75" s="266"/>
      <c r="T75" s="266"/>
      <c r="U75" s="266"/>
      <c r="V75" s="266"/>
      <c r="W75" s="266"/>
      <c r="X75" s="266"/>
      <c r="Y75" s="266"/>
      <c r="Z75" s="266"/>
      <c r="AA75" s="266"/>
      <c r="AB75" s="266"/>
      <c r="AC75" s="266"/>
      <c r="AD75" s="266"/>
      <c r="AE75" s="266"/>
      <c r="AF75" s="266"/>
      <c r="AG75" s="240"/>
      <c r="AH75" s="241"/>
      <c r="AJ75" s="0"/>
      <c r="AV75" s="138"/>
    </row>
    <row r="76" customFormat="false" ht="18.75" hidden="false" customHeight="true" outlineLevel="0" collapsed="false">
      <c r="B76" s="252"/>
      <c r="C76" s="266"/>
      <c r="D76" s="266"/>
      <c r="E76" s="266"/>
      <c r="F76" s="266"/>
      <c r="G76" s="266"/>
      <c r="H76" s="266"/>
      <c r="I76" s="266"/>
      <c r="J76" s="266"/>
      <c r="K76" s="266"/>
      <c r="L76" s="266"/>
      <c r="M76" s="266"/>
      <c r="N76" s="266"/>
      <c r="O76" s="266"/>
      <c r="P76" s="266"/>
      <c r="Q76" s="266"/>
      <c r="R76" s="266"/>
      <c r="S76" s="266"/>
      <c r="T76" s="266"/>
      <c r="U76" s="266"/>
      <c r="V76" s="266"/>
      <c r="W76" s="266"/>
      <c r="X76" s="266"/>
      <c r="Y76" s="266"/>
      <c r="Z76" s="266"/>
      <c r="AA76" s="266"/>
      <c r="AB76" s="266"/>
      <c r="AC76" s="266"/>
      <c r="AD76" s="266"/>
      <c r="AE76" s="266"/>
      <c r="AF76" s="266"/>
      <c r="AG76" s="240"/>
      <c r="AH76" s="241"/>
      <c r="AJ76" s="0"/>
      <c r="AV76" s="138"/>
    </row>
    <row r="77" customFormat="false" ht="18.75" hidden="false" customHeight="true" outlineLevel="0" collapsed="false">
      <c r="B77" s="252"/>
      <c r="C77" s="266"/>
      <c r="D77" s="266"/>
      <c r="E77" s="266"/>
      <c r="F77" s="266"/>
      <c r="G77" s="266"/>
      <c r="H77" s="266"/>
      <c r="I77" s="266"/>
      <c r="J77" s="266"/>
      <c r="K77" s="266"/>
      <c r="L77" s="266"/>
      <c r="M77" s="266"/>
      <c r="N77" s="266"/>
      <c r="O77" s="266"/>
      <c r="P77" s="266"/>
      <c r="Q77" s="266"/>
      <c r="R77" s="266"/>
      <c r="S77" s="266"/>
      <c r="T77" s="266"/>
      <c r="U77" s="266"/>
      <c r="V77" s="266"/>
      <c r="W77" s="266"/>
      <c r="X77" s="266"/>
      <c r="Y77" s="266"/>
      <c r="Z77" s="266"/>
      <c r="AA77" s="266"/>
      <c r="AB77" s="266"/>
      <c r="AC77" s="266"/>
      <c r="AD77" s="266"/>
      <c r="AE77" s="266"/>
      <c r="AF77" s="266"/>
      <c r="AG77" s="240"/>
      <c r="AH77" s="241"/>
      <c r="AJ77" s="0"/>
      <c r="AV77" s="138"/>
    </row>
    <row r="78" customFormat="false" ht="18.75" hidden="false" customHeight="true" outlineLevel="0" collapsed="false">
      <c r="B78" s="252"/>
      <c r="C78" s="266"/>
      <c r="D78" s="266"/>
      <c r="E78" s="266"/>
      <c r="F78" s="266"/>
      <c r="G78" s="266"/>
      <c r="H78" s="266"/>
      <c r="I78" s="266"/>
      <c r="J78" s="266"/>
      <c r="K78" s="266"/>
      <c r="L78" s="266"/>
      <c r="M78" s="266"/>
      <c r="N78" s="266"/>
      <c r="O78" s="266"/>
      <c r="P78" s="266"/>
      <c r="Q78" s="266"/>
      <c r="R78" s="266"/>
      <c r="S78" s="266"/>
      <c r="T78" s="266"/>
      <c r="U78" s="266"/>
      <c r="V78" s="266"/>
      <c r="W78" s="266"/>
      <c r="X78" s="266"/>
      <c r="Y78" s="266"/>
      <c r="Z78" s="266"/>
      <c r="AA78" s="266"/>
      <c r="AB78" s="266"/>
      <c r="AC78" s="266"/>
      <c r="AD78" s="266"/>
      <c r="AE78" s="266"/>
      <c r="AF78" s="266"/>
      <c r="AG78" s="240"/>
      <c r="AH78" s="241"/>
      <c r="AJ78" s="0"/>
      <c r="AV78" s="138"/>
    </row>
    <row r="79" customFormat="false" ht="18.75" hidden="false" customHeight="true" outlineLevel="0" collapsed="false">
      <c r="B79" s="252"/>
      <c r="C79" s="266"/>
      <c r="D79" s="266"/>
      <c r="E79" s="266"/>
      <c r="F79" s="266"/>
      <c r="G79" s="266"/>
      <c r="H79" s="266"/>
      <c r="I79" s="266"/>
      <c r="J79" s="266"/>
      <c r="K79" s="266"/>
      <c r="L79" s="266"/>
      <c r="M79" s="266"/>
      <c r="N79" s="266"/>
      <c r="O79" s="266"/>
      <c r="P79" s="266"/>
      <c r="Q79" s="266"/>
      <c r="R79" s="266"/>
      <c r="S79" s="266"/>
      <c r="T79" s="266"/>
      <c r="U79" s="266"/>
      <c r="V79" s="266"/>
      <c r="W79" s="266"/>
      <c r="X79" s="266"/>
      <c r="Y79" s="266"/>
      <c r="Z79" s="266"/>
      <c r="AA79" s="266"/>
      <c r="AB79" s="266"/>
      <c r="AC79" s="266"/>
      <c r="AD79" s="266"/>
      <c r="AE79" s="266"/>
      <c r="AF79" s="266"/>
      <c r="AG79" s="240"/>
      <c r="AH79" s="241"/>
      <c r="AJ79" s="0"/>
      <c r="AV79" s="138"/>
    </row>
    <row r="80" customFormat="false" ht="18.75" hidden="false" customHeight="true" outlineLevel="0" collapsed="false">
      <c r="B80" s="252"/>
      <c r="C80" s="266"/>
      <c r="D80" s="266"/>
      <c r="E80" s="266"/>
      <c r="F80" s="266"/>
      <c r="G80" s="266"/>
      <c r="H80" s="266"/>
      <c r="I80" s="266"/>
      <c r="J80" s="266"/>
      <c r="K80" s="266"/>
      <c r="L80" s="266"/>
      <c r="M80" s="266"/>
      <c r="N80" s="266"/>
      <c r="O80" s="266"/>
      <c r="P80" s="266"/>
      <c r="Q80" s="266"/>
      <c r="R80" s="266"/>
      <c r="S80" s="266"/>
      <c r="T80" s="266"/>
      <c r="U80" s="266"/>
      <c r="V80" s="266"/>
      <c r="W80" s="266"/>
      <c r="X80" s="266"/>
      <c r="Y80" s="266"/>
      <c r="Z80" s="266"/>
      <c r="AA80" s="266"/>
      <c r="AB80" s="266"/>
      <c r="AC80" s="266"/>
      <c r="AD80" s="266"/>
      <c r="AE80" s="266"/>
      <c r="AF80" s="266"/>
      <c r="AG80" s="240"/>
      <c r="AH80" s="241"/>
      <c r="AJ80" s="0"/>
      <c r="AV80" s="138"/>
    </row>
    <row r="81" customFormat="false" ht="15.75" hidden="false" customHeight="true" outlineLevel="0" collapsed="false">
      <c r="B81" s="252"/>
      <c r="C81" s="267"/>
      <c r="D81" s="267"/>
      <c r="E81" s="267"/>
      <c r="F81" s="267"/>
      <c r="G81" s="267"/>
      <c r="H81" s="267"/>
      <c r="I81" s="267"/>
      <c r="J81" s="267"/>
      <c r="K81" s="267"/>
      <c r="L81" s="267"/>
      <c r="M81" s="267"/>
      <c r="N81" s="267"/>
      <c r="O81" s="267"/>
      <c r="P81" s="267"/>
      <c r="Q81" s="267"/>
      <c r="R81" s="267"/>
      <c r="S81" s="267"/>
      <c r="T81" s="267"/>
      <c r="U81" s="267"/>
      <c r="V81" s="267"/>
      <c r="W81" s="267"/>
      <c r="X81" s="267"/>
      <c r="Y81" s="267"/>
      <c r="Z81" s="267"/>
      <c r="AA81" s="267"/>
      <c r="AB81" s="267"/>
      <c r="AC81" s="267"/>
      <c r="AD81" s="267"/>
      <c r="AE81" s="267"/>
      <c r="AF81" s="267"/>
      <c r="AG81" s="240"/>
      <c r="AH81" s="241"/>
      <c r="AJ81" s="0"/>
      <c r="AV81" s="138"/>
    </row>
    <row r="82" customFormat="false" ht="15.75" hidden="false" customHeight="true" outlineLevel="0" collapsed="false">
      <c r="B82" s="238"/>
      <c r="C82" s="268"/>
      <c r="D82" s="268"/>
      <c r="E82" s="268"/>
      <c r="F82" s="268"/>
      <c r="G82" s="268"/>
      <c r="H82" s="268"/>
      <c r="I82" s="268"/>
      <c r="J82" s="268"/>
      <c r="K82" s="268"/>
      <c r="L82" s="268"/>
      <c r="M82" s="268"/>
      <c r="N82" s="268"/>
      <c r="O82" s="268"/>
      <c r="P82" s="268"/>
      <c r="Q82" s="269"/>
      <c r="R82" s="128" t="n">
        <f aca="true">TODAY()</f>
        <v>43585</v>
      </c>
      <c r="S82" s="128"/>
      <c r="T82" s="128"/>
      <c r="U82" s="128"/>
      <c r="V82" s="128"/>
      <c r="W82" s="128"/>
      <c r="X82" s="270"/>
      <c r="Y82" s="271"/>
      <c r="Z82" s="271"/>
      <c r="AA82" s="271"/>
      <c r="AB82" s="271"/>
      <c r="AC82" s="271"/>
      <c r="AD82" s="271"/>
      <c r="AE82" s="271"/>
      <c r="AF82" s="271"/>
      <c r="AG82" s="240"/>
      <c r="AH82" s="241"/>
      <c r="AJ82" s="0"/>
    </row>
    <row r="83" customFormat="false" ht="15.75" hidden="false" customHeight="true" outlineLevel="0" collapsed="false">
      <c r="B83" s="238"/>
      <c r="C83" s="272" t="s">
        <v>98</v>
      </c>
      <c r="D83" s="272"/>
      <c r="E83" s="272"/>
      <c r="F83" s="272"/>
      <c r="G83" s="272"/>
      <c r="H83" s="272"/>
      <c r="I83" s="272"/>
      <c r="J83" s="272"/>
      <c r="K83" s="272"/>
      <c r="L83" s="272"/>
      <c r="M83" s="272"/>
      <c r="N83" s="272"/>
      <c r="O83" s="272"/>
      <c r="P83" s="272"/>
      <c r="Q83" s="241"/>
      <c r="R83" s="246" t="s">
        <v>99</v>
      </c>
      <c r="S83" s="246"/>
      <c r="T83" s="246"/>
      <c r="U83" s="246"/>
      <c r="V83" s="246"/>
      <c r="W83" s="246"/>
      <c r="X83" s="241"/>
      <c r="Y83" s="273"/>
      <c r="Z83" s="274" t="s">
        <v>124</v>
      </c>
      <c r="AA83" s="274"/>
      <c r="AB83" s="274"/>
      <c r="AC83" s="274"/>
      <c r="AD83" s="274"/>
      <c r="AE83" s="274"/>
      <c r="AF83" s="273"/>
      <c r="AG83" s="240"/>
      <c r="AH83" s="241"/>
      <c r="AJ83" s="0"/>
    </row>
    <row r="84" customFormat="false" ht="15.75" hidden="false" customHeight="true" outlineLevel="0" collapsed="false">
      <c r="B84" s="275"/>
      <c r="C84" s="270"/>
      <c r="D84" s="270"/>
      <c r="E84" s="270"/>
      <c r="F84" s="270"/>
      <c r="G84" s="270"/>
      <c r="H84" s="270"/>
      <c r="I84" s="270"/>
      <c r="J84" s="270"/>
      <c r="K84" s="270"/>
      <c r="L84" s="270"/>
      <c r="M84" s="270"/>
      <c r="N84" s="270"/>
      <c r="O84" s="270"/>
      <c r="P84" s="270"/>
      <c r="Q84" s="270"/>
      <c r="R84" s="270"/>
      <c r="S84" s="270"/>
      <c r="T84" s="270"/>
      <c r="U84" s="270"/>
      <c r="V84" s="270"/>
      <c r="W84" s="270"/>
      <c r="X84" s="270"/>
      <c r="Y84" s="270"/>
      <c r="Z84" s="270"/>
      <c r="AA84" s="270"/>
      <c r="AB84" s="270"/>
      <c r="AC84" s="270"/>
      <c r="AD84" s="270"/>
      <c r="AE84" s="270"/>
      <c r="AF84" s="270"/>
      <c r="AG84" s="276"/>
      <c r="AH84" s="241"/>
      <c r="AJ84" s="0"/>
    </row>
    <row r="85" customFormat="false" ht="15.75" hidden="false" customHeight="true" outlineLevel="0" collapsed="false">
      <c r="B85" s="9"/>
      <c r="C85" s="215" t="s">
        <v>125</v>
      </c>
      <c r="D85" s="215"/>
      <c r="E85" s="215"/>
      <c r="F85" s="215"/>
      <c r="G85" s="215"/>
      <c r="H85" s="215"/>
      <c r="I85" s="215"/>
      <c r="J85" s="215"/>
      <c r="K85" s="215"/>
      <c r="L85" s="215"/>
      <c r="M85" s="215"/>
      <c r="N85" s="215"/>
      <c r="O85" s="215"/>
      <c r="P85" s="215"/>
      <c r="Q85" s="215"/>
      <c r="R85" s="215"/>
      <c r="S85" s="215"/>
      <c r="T85" s="215"/>
      <c r="U85" s="215"/>
      <c r="V85" s="215"/>
      <c r="W85" s="215"/>
      <c r="X85" s="215"/>
      <c r="Y85" s="215"/>
      <c r="Z85" s="215"/>
      <c r="AA85" s="215"/>
      <c r="AB85" s="215"/>
      <c r="AC85" s="215"/>
      <c r="AD85" s="215"/>
      <c r="AE85" s="215"/>
      <c r="AF85" s="215"/>
      <c r="AG85" s="116"/>
      <c r="AJ85" s="0"/>
    </row>
    <row r="86" customFormat="false" ht="15.75" hidden="false" customHeight="true" outlineLevel="0" collapsed="false">
      <c r="B86" s="9"/>
      <c r="C86" s="215"/>
      <c r="D86" s="215"/>
      <c r="E86" s="215"/>
      <c r="F86" s="215"/>
      <c r="G86" s="215"/>
      <c r="H86" s="215"/>
      <c r="I86" s="215"/>
      <c r="J86" s="215"/>
      <c r="K86" s="215"/>
      <c r="L86" s="215"/>
      <c r="M86" s="215"/>
      <c r="N86" s="215"/>
      <c r="O86" s="215"/>
      <c r="P86" s="215"/>
      <c r="Q86" s="215"/>
      <c r="R86" s="215"/>
      <c r="S86" s="215"/>
      <c r="T86" s="215"/>
      <c r="U86" s="215"/>
      <c r="V86" s="215"/>
      <c r="W86" s="215"/>
      <c r="X86" s="215"/>
      <c r="Y86" s="215"/>
      <c r="Z86" s="215"/>
      <c r="AA86" s="215"/>
      <c r="AB86" s="215"/>
      <c r="AC86" s="215"/>
      <c r="AD86" s="215"/>
      <c r="AE86" s="215"/>
      <c r="AF86" s="215"/>
      <c r="AG86" s="116"/>
      <c r="AJ86" s="0"/>
    </row>
    <row r="87" customFormat="false" ht="26.25" hidden="false" customHeight="true" outlineLevel="0" collapsed="false">
      <c r="B87" s="9"/>
      <c r="C87" s="277"/>
      <c r="D87" s="277"/>
      <c r="E87" s="277"/>
      <c r="F87" s="277"/>
      <c r="G87" s="277"/>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116"/>
      <c r="AJ87" s="0"/>
    </row>
    <row r="88" customFormat="false" ht="26.25" hidden="false" customHeight="true" outlineLevel="0" collapsed="false">
      <c r="B88" s="9"/>
      <c r="C88" s="277"/>
      <c r="D88" s="277"/>
      <c r="E88" s="277"/>
      <c r="F88" s="277"/>
      <c r="G88" s="277"/>
      <c r="H88" s="277"/>
      <c r="I88" s="277"/>
      <c r="J88" s="277"/>
      <c r="K88" s="277"/>
      <c r="L88" s="277"/>
      <c r="M88" s="277"/>
      <c r="N88" s="277"/>
      <c r="O88" s="277"/>
      <c r="P88" s="277"/>
      <c r="Q88" s="277"/>
      <c r="R88" s="277"/>
      <c r="S88" s="277"/>
      <c r="T88" s="277"/>
      <c r="U88" s="277"/>
      <c r="V88" s="277"/>
      <c r="W88" s="277"/>
      <c r="X88" s="277"/>
      <c r="Y88" s="277"/>
      <c r="Z88" s="277"/>
      <c r="AA88" s="277"/>
      <c r="AB88" s="277"/>
      <c r="AC88" s="277"/>
      <c r="AD88" s="277"/>
      <c r="AE88" s="277"/>
      <c r="AF88" s="277"/>
      <c r="AG88" s="116"/>
      <c r="AJ88" s="0"/>
    </row>
    <row r="89" customFormat="false" ht="26.25" hidden="false" customHeight="true" outlineLevel="0" collapsed="false">
      <c r="B89" s="9"/>
      <c r="C89" s="277"/>
      <c r="D89" s="277"/>
      <c r="E89" s="277"/>
      <c r="F89" s="277"/>
      <c r="G89" s="277"/>
      <c r="H89" s="277"/>
      <c r="I89" s="277"/>
      <c r="J89" s="277"/>
      <c r="K89" s="277"/>
      <c r="L89" s="277"/>
      <c r="M89" s="277"/>
      <c r="N89" s="277"/>
      <c r="O89" s="277"/>
      <c r="P89" s="277"/>
      <c r="Q89" s="277"/>
      <c r="R89" s="277"/>
      <c r="S89" s="277"/>
      <c r="T89" s="277"/>
      <c r="U89" s="277"/>
      <c r="V89" s="277"/>
      <c r="W89" s="277"/>
      <c r="X89" s="277"/>
      <c r="Y89" s="277"/>
      <c r="Z89" s="277"/>
      <c r="AA89" s="277"/>
      <c r="AB89" s="277"/>
      <c r="AC89" s="277"/>
      <c r="AD89" s="277"/>
      <c r="AE89" s="277"/>
      <c r="AF89" s="277"/>
      <c r="AG89" s="116"/>
      <c r="AJ89" s="0"/>
    </row>
    <row r="90" customFormat="false" ht="26.25" hidden="false" customHeight="true" outlineLevel="0" collapsed="false">
      <c r="B90" s="9"/>
      <c r="C90" s="277"/>
      <c r="D90" s="277"/>
      <c r="E90" s="277"/>
      <c r="F90" s="277"/>
      <c r="G90" s="277"/>
      <c r="H90" s="277"/>
      <c r="I90" s="277"/>
      <c r="J90" s="277"/>
      <c r="K90" s="277"/>
      <c r="L90" s="277"/>
      <c r="M90" s="277"/>
      <c r="N90" s="277"/>
      <c r="O90" s="277"/>
      <c r="P90" s="277"/>
      <c r="Q90" s="277"/>
      <c r="R90" s="277"/>
      <c r="S90" s="277"/>
      <c r="T90" s="277"/>
      <c r="U90" s="277"/>
      <c r="V90" s="277"/>
      <c r="W90" s="277"/>
      <c r="X90" s="277"/>
      <c r="Y90" s="277"/>
      <c r="Z90" s="277"/>
      <c r="AA90" s="277"/>
      <c r="AB90" s="277"/>
      <c r="AC90" s="277"/>
      <c r="AD90" s="277"/>
      <c r="AE90" s="277"/>
      <c r="AF90" s="277"/>
      <c r="AG90" s="116"/>
      <c r="AJ90" s="0"/>
    </row>
    <row r="91" customFormat="false" ht="26.25" hidden="false" customHeight="true" outlineLevel="0" collapsed="false">
      <c r="B91" s="9"/>
      <c r="C91" s="277"/>
      <c r="D91" s="277"/>
      <c r="E91" s="277"/>
      <c r="F91" s="277"/>
      <c r="G91" s="277"/>
      <c r="H91" s="277"/>
      <c r="I91" s="277"/>
      <c r="J91" s="277"/>
      <c r="K91" s="277"/>
      <c r="L91" s="277"/>
      <c r="M91" s="277"/>
      <c r="N91" s="277"/>
      <c r="O91" s="277"/>
      <c r="P91" s="277"/>
      <c r="Q91" s="277"/>
      <c r="R91" s="277"/>
      <c r="S91" s="277"/>
      <c r="T91" s="277"/>
      <c r="U91" s="277"/>
      <c r="V91" s="277"/>
      <c r="W91" s="277"/>
      <c r="X91" s="277"/>
      <c r="Y91" s="277"/>
      <c r="Z91" s="277"/>
      <c r="AA91" s="277"/>
      <c r="AB91" s="277"/>
      <c r="AC91" s="277"/>
      <c r="AD91" s="277"/>
      <c r="AE91" s="277"/>
      <c r="AF91" s="277"/>
      <c r="AG91" s="116"/>
      <c r="AJ91" s="0"/>
    </row>
    <row r="92" customFormat="false" ht="26.25" hidden="false" customHeight="true" outlineLevel="0" collapsed="false">
      <c r="B92" s="9"/>
      <c r="C92" s="277"/>
      <c r="D92" s="277"/>
      <c r="E92" s="277"/>
      <c r="F92" s="277"/>
      <c r="G92" s="277"/>
      <c r="H92" s="277"/>
      <c r="I92" s="277"/>
      <c r="J92" s="277"/>
      <c r="K92" s="277"/>
      <c r="L92" s="277"/>
      <c r="M92" s="277"/>
      <c r="N92" s="277"/>
      <c r="O92" s="277"/>
      <c r="P92" s="277"/>
      <c r="Q92" s="277"/>
      <c r="R92" s="277"/>
      <c r="S92" s="277"/>
      <c r="T92" s="277"/>
      <c r="U92" s="277"/>
      <c r="V92" s="277"/>
      <c r="W92" s="277"/>
      <c r="X92" s="277"/>
      <c r="Y92" s="277"/>
      <c r="Z92" s="277"/>
      <c r="AA92" s="277"/>
      <c r="AB92" s="277"/>
      <c r="AC92" s="277"/>
      <c r="AD92" s="277"/>
      <c r="AE92" s="277"/>
      <c r="AF92" s="277"/>
      <c r="AG92" s="116"/>
      <c r="AJ92" s="0"/>
    </row>
    <row r="93" customFormat="false" ht="26.25" hidden="false" customHeight="true" outlineLevel="0" collapsed="false">
      <c r="B93" s="9"/>
      <c r="C93" s="277"/>
      <c r="D93" s="277"/>
      <c r="E93" s="277"/>
      <c r="F93" s="277"/>
      <c r="G93" s="277"/>
      <c r="H93" s="277"/>
      <c r="I93" s="277"/>
      <c r="J93" s="277"/>
      <c r="K93" s="277"/>
      <c r="L93" s="277"/>
      <c r="M93" s="277"/>
      <c r="N93" s="277"/>
      <c r="O93" s="277"/>
      <c r="P93" s="277"/>
      <c r="Q93" s="277"/>
      <c r="R93" s="277"/>
      <c r="S93" s="277"/>
      <c r="T93" s="277"/>
      <c r="U93" s="277"/>
      <c r="V93" s="277"/>
      <c r="W93" s="277"/>
      <c r="X93" s="277"/>
      <c r="Y93" s="277"/>
      <c r="Z93" s="277"/>
      <c r="AA93" s="277"/>
      <c r="AB93" s="277"/>
      <c r="AC93" s="277"/>
      <c r="AD93" s="277"/>
      <c r="AE93" s="277"/>
      <c r="AF93" s="277"/>
      <c r="AG93" s="116"/>
      <c r="AJ93" s="0"/>
    </row>
    <row r="94" customFormat="false" ht="26.25" hidden="false" customHeight="true" outlineLevel="0" collapsed="false">
      <c r="B94" s="9"/>
      <c r="C94" s="277"/>
      <c r="D94" s="277"/>
      <c r="E94" s="277"/>
      <c r="F94" s="277"/>
      <c r="G94" s="277"/>
      <c r="H94" s="277"/>
      <c r="I94" s="277"/>
      <c r="J94" s="277"/>
      <c r="K94" s="277"/>
      <c r="L94" s="277"/>
      <c r="M94" s="277"/>
      <c r="N94" s="277"/>
      <c r="O94" s="277"/>
      <c r="P94" s="277"/>
      <c r="Q94" s="277"/>
      <c r="R94" s="277"/>
      <c r="S94" s="277"/>
      <c r="T94" s="277"/>
      <c r="U94" s="277"/>
      <c r="V94" s="277"/>
      <c r="W94" s="277"/>
      <c r="X94" s="277"/>
      <c r="Y94" s="277"/>
      <c r="Z94" s="277"/>
      <c r="AA94" s="277"/>
      <c r="AB94" s="277"/>
      <c r="AC94" s="277"/>
      <c r="AD94" s="277"/>
      <c r="AE94" s="277"/>
      <c r="AF94" s="277"/>
      <c r="AG94" s="116"/>
      <c r="AJ94" s="0"/>
    </row>
    <row r="95" customFormat="false" ht="26.25" hidden="false" customHeight="true" outlineLevel="0" collapsed="false">
      <c r="B95" s="9"/>
      <c r="C95" s="277"/>
      <c r="D95" s="277"/>
      <c r="E95" s="277"/>
      <c r="F95" s="277"/>
      <c r="G95" s="277"/>
      <c r="H95" s="277"/>
      <c r="I95" s="277"/>
      <c r="J95" s="277"/>
      <c r="K95" s="277"/>
      <c r="L95" s="277"/>
      <c r="M95" s="277"/>
      <c r="N95" s="277"/>
      <c r="O95" s="277"/>
      <c r="P95" s="277"/>
      <c r="Q95" s="277"/>
      <c r="R95" s="277"/>
      <c r="S95" s="277"/>
      <c r="T95" s="277"/>
      <c r="U95" s="277"/>
      <c r="V95" s="277"/>
      <c r="W95" s="277"/>
      <c r="X95" s="277"/>
      <c r="Y95" s="277"/>
      <c r="Z95" s="277"/>
      <c r="AA95" s="277"/>
      <c r="AB95" s="277"/>
      <c r="AC95" s="277"/>
      <c r="AD95" s="277"/>
      <c r="AE95" s="277"/>
      <c r="AF95" s="277"/>
      <c r="AG95" s="116"/>
      <c r="AJ95" s="0"/>
    </row>
    <row r="96" customFormat="false" ht="26.25" hidden="false" customHeight="true" outlineLevel="0" collapsed="false">
      <c r="B96" s="9"/>
      <c r="C96" s="277"/>
      <c r="D96" s="277"/>
      <c r="E96" s="277"/>
      <c r="F96" s="277"/>
      <c r="G96" s="277"/>
      <c r="H96" s="277"/>
      <c r="I96" s="277"/>
      <c r="J96" s="277"/>
      <c r="K96" s="277"/>
      <c r="L96" s="277"/>
      <c r="M96" s="277"/>
      <c r="N96" s="277"/>
      <c r="O96" s="277"/>
      <c r="P96" s="277"/>
      <c r="Q96" s="277"/>
      <c r="R96" s="277"/>
      <c r="S96" s="277"/>
      <c r="T96" s="277"/>
      <c r="U96" s="277"/>
      <c r="V96" s="277"/>
      <c r="W96" s="277"/>
      <c r="X96" s="277"/>
      <c r="Y96" s="277"/>
      <c r="Z96" s="277"/>
      <c r="AA96" s="277"/>
      <c r="AB96" s="277"/>
      <c r="AC96" s="277"/>
      <c r="AD96" s="277"/>
      <c r="AE96" s="277"/>
      <c r="AF96" s="277"/>
      <c r="AG96" s="116"/>
      <c r="AJ96" s="0"/>
    </row>
    <row r="97" customFormat="false" ht="26.25" hidden="false" customHeight="true" outlineLevel="0" collapsed="false">
      <c r="B97" s="9"/>
      <c r="C97" s="277"/>
      <c r="D97" s="277"/>
      <c r="E97" s="277"/>
      <c r="F97" s="277"/>
      <c r="G97" s="277"/>
      <c r="H97" s="277"/>
      <c r="I97" s="277"/>
      <c r="J97" s="277"/>
      <c r="K97" s="277"/>
      <c r="L97" s="277"/>
      <c r="M97" s="277"/>
      <c r="N97" s="277"/>
      <c r="O97" s="277"/>
      <c r="P97" s="277"/>
      <c r="Q97" s="277"/>
      <c r="R97" s="277"/>
      <c r="S97" s="277"/>
      <c r="T97" s="277"/>
      <c r="U97" s="277"/>
      <c r="V97" s="277"/>
      <c r="W97" s="277"/>
      <c r="X97" s="277"/>
      <c r="Y97" s="277"/>
      <c r="Z97" s="277"/>
      <c r="AA97" s="277"/>
      <c r="AB97" s="277"/>
      <c r="AC97" s="277"/>
      <c r="AD97" s="277"/>
      <c r="AE97" s="277"/>
      <c r="AF97" s="277"/>
      <c r="AG97" s="116"/>
      <c r="AJ97" s="0"/>
    </row>
    <row r="98" customFormat="false" ht="15.75" hidden="false" customHeight="true" outlineLevel="0" collapsed="false">
      <c r="B98" s="9"/>
      <c r="C98" s="217" t="s">
        <v>126</v>
      </c>
      <c r="D98" s="217"/>
      <c r="E98" s="217"/>
      <c r="F98" s="218"/>
      <c r="G98" s="218"/>
      <c r="H98" s="218"/>
      <c r="I98" s="218"/>
      <c r="J98" s="218"/>
      <c r="K98" s="218"/>
      <c r="L98" s="218"/>
      <c r="M98" s="218"/>
      <c r="N98" s="218"/>
      <c r="O98" s="218"/>
      <c r="P98" s="218"/>
      <c r="Q98" s="218"/>
      <c r="R98" s="218"/>
      <c r="S98" s="218"/>
      <c r="T98" s="218"/>
      <c r="U98" s="218"/>
      <c r="V98" s="218"/>
      <c r="W98" s="218"/>
      <c r="X98" s="218"/>
      <c r="Y98" s="218"/>
      <c r="Z98" s="218"/>
      <c r="AA98" s="218"/>
      <c r="AB98" s="218"/>
      <c r="AC98" s="218"/>
      <c r="AD98" s="218"/>
      <c r="AE98" s="218"/>
      <c r="AF98" s="219"/>
      <c r="AG98" s="116"/>
      <c r="AJ98" s="0"/>
    </row>
    <row r="99" customFormat="false" ht="15.75" hidden="false" customHeight="true" outlineLevel="0" collapsed="false">
      <c r="B99" s="9"/>
      <c r="C99" s="217"/>
      <c r="D99" s="217"/>
      <c r="E99" s="217"/>
      <c r="F99" s="220"/>
      <c r="G99" s="221"/>
      <c r="H99" s="20"/>
      <c r="I99" s="218"/>
      <c r="J99" s="20"/>
      <c r="K99" s="221"/>
      <c r="L99" s="20"/>
      <c r="M99" s="20"/>
      <c r="N99" s="20"/>
      <c r="O99" s="221"/>
      <c r="P99" s="222"/>
      <c r="Q99" s="223"/>
      <c r="R99" s="223"/>
      <c r="S99" s="223"/>
      <c r="T99" s="223"/>
      <c r="U99" s="223"/>
      <c r="V99" s="223"/>
      <c r="W99" s="223"/>
      <c r="X99" s="224"/>
      <c r="Y99" s="224"/>
      <c r="Z99" s="224"/>
      <c r="AA99" s="224"/>
      <c r="AB99" s="224"/>
      <c r="AC99" s="224"/>
      <c r="AD99" s="224"/>
      <c r="AE99" s="224"/>
      <c r="AF99" s="225"/>
      <c r="AG99" s="116"/>
      <c r="AJ99" s="0"/>
    </row>
    <row r="100" customFormat="false" ht="15.75" hidden="false" customHeight="true" outlineLevel="0" collapsed="false">
      <c r="B100" s="9"/>
      <c r="C100" s="217"/>
      <c r="D100" s="217"/>
      <c r="E100" s="217"/>
      <c r="F100" s="226" t="s">
        <v>127</v>
      </c>
      <c r="G100" s="226"/>
      <c r="H100" s="226"/>
      <c r="I100" s="20"/>
      <c r="J100" s="227" t="s">
        <v>128</v>
      </c>
      <c r="K100" s="227"/>
      <c r="L100" s="227"/>
      <c r="M100" s="20"/>
      <c r="N100" s="226" t="s">
        <v>129</v>
      </c>
      <c r="O100" s="226"/>
      <c r="P100" s="226"/>
      <c r="Q100" s="20"/>
      <c r="R100" s="213" t="s">
        <v>99</v>
      </c>
      <c r="S100" s="213"/>
      <c r="T100" s="213"/>
      <c r="U100" s="213"/>
      <c r="V100" s="213"/>
      <c r="W100" s="20"/>
      <c r="X100" s="228" t="s">
        <v>130</v>
      </c>
      <c r="Y100" s="228"/>
      <c r="Z100" s="228"/>
      <c r="AA100" s="228"/>
      <c r="AB100" s="228"/>
      <c r="AC100" s="228"/>
      <c r="AD100" s="228"/>
      <c r="AE100" s="228"/>
      <c r="AF100" s="225"/>
      <c r="AG100" s="116"/>
      <c r="AJ100" s="0"/>
    </row>
    <row r="101" customFormat="false" ht="15.75" hidden="false" customHeight="true" outlineLevel="0" collapsed="false">
      <c r="B101" s="9"/>
      <c r="C101" s="217"/>
      <c r="D101" s="217"/>
      <c r="E101" s="217"/>
      <c r="F101" s="134"/>
      <c r="G101" s="134"/>
      <c r="H101" s="134"/>
      <c r="I101" s="229"/>
      <c r="J101" s="227"/>
      <c r="K101" s="227"/>
      <c r="L101" s="227"/>
      <c r="M101" s="230"/>
      <c r="N101" s="230"/>
      <c r="O101" s="230"/>
      <c r="P101" s="230"/>
      <c r="Q101" s="231"/>
      <c r="R101" s="231"/>
      <c r="S101" s="231"/>
      <c r="T101" s="231"/>
      <c r="U101" s="231"/>
      <c r="V101" s="231"/>
      <c r="W101" s="231"/>
      <c r="X101" s="232"/>
      <c r="Y101" s="232"/>
      <c r="Z101" s="232"/>
      <c r="AA101" s="232"/>
      <c r="AB101" s="232"/>
      <c r="AC101" s="232"/>
      <c r="AD101" s="232"/>
      <c r="AE101" s="232"/>
      <c r="AF101" s="233"/>
      <c r="AG101" s="116"/>
      <c r="AJ101" s="278"/>
    </row>
    <row r="102" customFormat="false" ht="15.75" hidden="false" customHeight="true" outlineLevel="0" collapsed="false">
      <c r="B102" s="133"/>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4"/>
      <c r="AD102" s="134"/>
      <c r="AE102" s="134"/>
      <c r="AF102" s="134"/>
      <c r="AG102" s="122"/>
    </row>
    <row r="103" customFormat="false" ht="15.75" hidden="false" customHeight="true" outlineLevel="0" collapsed="false">
      <c r="B103" s="0"/>
      <c r="C103" s="0"/>
      <c r="D103" s="0"/>
      <c r="E103" s="0"/>
      <c r="F103" s="0"/>
      <c r="G103" s="0"/>
      <c r="H103" s="0"/>
      <c r="I103" s="0"/>
      <c r="J103" s="0"/>
      <c r="K103" s="0"/>
      <c r="L103" s="0"/>
      <c r="M103" s="0"/>
      <c r="N103" s="0"/>
      <c r="O103" s="0"/>
      <c r="P103" s="0"/>
      <c r="Q103" s="0"/>
      <c r="R103" s="0"/>
      <c r="S103" s="0"/>
      <c r="T103" s="0"/>
      <c r="U103" s="0"/>
      <c r="V103" s="0"/>
      <c r="W103" s="0"/>
      <c r="X103" s="0"/>
      <c r="Y103" s="0"/>
      <c r="Z103" s="0"/>
      <c r="AA103" s="0"/>
      <c r="AB103" s="0"/>
      <c r="AC103" s="0"/>
      <c r="AD103" s="0"/>
      <c r="AE103" s="0"/>
      <c r="AF103" s="0"/>
      <c r="AG103" s="0"/>
    </row>
    <row r="104" customFormat="false" ht="15.75" hidden="false" customHeight="true" outlineLevel="0" collapsed="false">
      <c r="B104" s="0"/>
      <c r="C104" s="0"/>
      <c r="D104" s="0"/>
      <c r="E104" s="0"/>
      <c r="F104" s="0"/>
      <c r="G104" s="0"/>
      <c r="H104" s="0"/>
      <c r="I104" s="0"/>
      <c r="J104" s="0"/>
      <c r="K104" s="0"/>
      <c r="L104" s="0"/>
      <c r="M104" s="0"/>
      <c r="N104" s="0"/>
      <c r="O104" s="0"/>
      <c r="P104" s="0"/>
      <c r="Q104" s="0"/>
      <c r="R104" s="0"/>
      <c r="S104" s="0"/>
      <c r="T104" s="0"/>
      <c r="U104" s="0"/>
      <c r="V104" s="0"/>
      <c r="W104" s="0"/>
      <c r="X104" s="0"/>
      <c r="Y104" s="0"/>
      <c r="Z104" s="0"/>
      <c r="AA104" s="0"/>
      <c r="AB104" s="0"/>
      <c r="AC104" s="0"/>
      <c r="AD104" s="0"/>
      <c r="AE104" s="0"/>
      <c r="AF104" s="0"/>
      <c r="AG104" s="0"/>
    </row>
    <row r="105" customFormat="false" ht="15.75" hidden="false" customHeight="true" outlineLevel="0" collapsed="false">
      <c r="B105" s="0"/>
      <c r="C105" s="0"/>
      <c r="D105" s="0"/>
      <c r="E105" s="0"/>
      <c r="F105" s="0"/>
      <c r="G105" s="0"/>
      <c r="H105" s="0"/>
      <c r="I105" s="0"/>
      <c r="J105" s="0"/>
      <c r="K105" s="0"/>
      <c r="L105" s="0"/>
      <c r="M105" s="0"/>
      <c r="N105" s="0"/>
      <c r="O105" s="0"/>
      <c r="P105" s="0"/>
      <c r="Q105" s="0"/>
      <c r="R105" s="0"/>
      <c r="S105" s="0"/>
      <c r="T105" s="0"/>
      <c r="U105" s="0"/>
      <c r="V105" s="0"/>
      <c r="W105" s="0"/>
      <c r="X105" s="0"/>
      <c r="Y105" s="0"/>
      <c r="Z105" s="0"/>
      <c r="AA105" s="0"/>
      <c r="AB105" s="0"/>
      <c r="AC105" s="0"/>
      <c r="AD105" s="0"/>
      <c r="AE105" s="0"/>
      <c r="AF105" s="0"/>
      <c r="AG105" s="0"/>
    </row>
    <row r="106" customFormat="false" ht="15.75" hidden="false" customHeight="true" outlineLevel="0" collapsed="false">
      <c r="B106" s="0"/>
      <c r="C106" s="0"/>
      <c r="D106" s="0"/>
      <c r="E106" s="0"/>
      <c r="F106" s="0"/>
      <c r="G106" s="0"/>
      <c r="H106" s="0"/>
      <c r="I106" s="0"/>
      <c r="J106" s="0"/>
      <c r="K106" s="0"/>
      <c r="L106" s="0"/>
      <c r="M106" s="0"/>
      <c r="N106" s="0"/>
      <c r="O106" s="0"/>
      <c r="P106" s="0"/>
      <c r="Q106" s="0"/>
      <c r="R106" s="0"/>
      <c r="S106" s="0"/>
      <c r="T106" s="0"/>
      <c r="U106" s="0"/>
      <c r="V106" s="0"/>
      <c r="W106" s="0"/>
      <c r="X106" s="0"/>
      <c r="Y106" s="0"/>
      <c r="Z106" s="0"/>
      <c r="AA106" s="0"/>
      <c r="AB106" s="0"/>
      <c r="AC106" s="0"/>
      <c r="AD106" s="0"/>
      <c r="AE106" s="0"/>
      <c r="AF106" s="0"/>
      <c r="AG106" s="0"/>
    </row>
    <row r="107" customFormat="false" ht="15.75" hidden="false" customHeight="true" outlineLevel="0" collapsed="false">
      <c r="B107" s="136" t="s">
        <v>101</v>
      </c>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row>
  </sheetData>
  <sheetProtection sheet="true" objects="true" scenarios="true"/>
  <mergeCells count="230">
    <mergeCell ref="B1:AG2"/>
    <mergeCell ref="AL3:AR4"/>
    <mergeCell ref="C4:AF4"/>
    <mergeCell ref="C5:AF5"/>
    <mergeCell ref="AL5:AR7"/>
    <mergeCell ref="C7:E7"/>
    <mergeCell ref="F7:T7"/>
    <mergeCell ref="U7:Z7"/>
    <mergeCell ref="AA7:AF7"/>
    <mergeCell ref="C9:AF9"/>
    <mergeCell ref="C10:E10"/>
    <mergeCell ref="F10:AF10"/>
    <mergeCell ref="C11:E11"/>
    <mergeCell ref="F11:M11"/>
    <mergeCell ref="N11:S11"/>
    <mergeCell ref="T11:AF11"/>
    <mergeCell ref="C12:E12"/>
    <mergeCell ref="F12:M12"/>
    <mergeCell ref="N12:P12"/>
    <mergeCell ref="Q12:AF12"/>
    <mergeCell ref="C13:H13"/>
    <mergeCell ref="J13:M13"/>
    <mergeCell ref="O13:R13"/>
    <mergeCell ref="T13:V13"/>
    <mergeCell ref="X13:AA13"/>
    <mergeCell ref="AC13:AF13"/>
    <mergeCell ref="C14:AF14"/>
    <mergeCell ref="C15:AF16"/>
    <mergeCell ref="C17:AF17"/>
    <mergeCell ref="C18:D18"/>
    <mergeCell ref="E18:Q18"/>
    <mergeCell ref="R18:Z18"/>
    <mergeCell ref="AA18:AB18"/>
    <mergeCell ref="AC18:AD18"/>
    <mergeCell ref="AE18:AF18"/>
    <mergeCell ref="AL18:AP21"/>
    <mergeCell ref="C19:D19"/>
    <mergeCell ref="E19:Q19"/>
    <mergeCell ref="R19:Z19"/>
    <mergeCell ref="AA19:AB19"/>
    <mergeCell ref="AC19:AD19"/>
    <mergeCell ref="AE19:AF19"/>
    <mergeCell ref="C20:D20"/>
    <mergeCell ref="E20:Q20"/>
    <mergeCell ref="R20:Z20"/>
    <mergeCell ref="AA20:AB20"/>
    <mergeCell ref="AC20:AD20"/>
    <mergeCell ref="AE20:AF20"/>
    <mergeCell ref="C21:D21"/>
    <mergeCell ref="E21:Q21"/>
    <mergeCell ref="R21:Z21"/>
    <mergeCell ref="AA21:AB21"/>
    <mergeCell ref="AC21:AD21"/>
    <mergeCell ref="AE21:AF21"/>
    <mergeCell ref="C22:D22"/>
    <mergeCell ref="E22:Q22"/>
    <mergeCell ref="R22:Z22"/>
    <mergeCell ref="AA22:AB22"/>
    <mergeCell ref="AC22:AD22"/>
    <mergeCell ref="AE22:AF22"/>
    <mergeCell ref="C23:D23"/>
    <mergeCell ref="E23:Q23"/>
    <mergeCell ref="R23:Z23"/>
    <mergeCell ref="AA23:AB23"/>
    <mergeCell ref="AC23:AD23"/>
    <mergeCell ref="AE23:AF23"/>
    <mergeCell ref="AL23:AP27"/>
    <mergeCell ref="C24:D24"/>
    <mergeCell ref="E24:Q24"/>
    <mergeCell ref="R24:Z24"/>
    <mergeCell ref="AA24:AB24"/>
    <mergeCell ref="AC24:AD24"/>
    <mergeCell ref="AE24:AF24"/>
    <mergeCell ref="C25:D25"/>
    <mergeCell ref="E25:Q25"/>
    <mergeCell ref="R25:Z25"/>
    <mergeCell ref="AA25:AB25"/>
    <mergeCell ref="AC25:AD25"/>
    <mergeCell ref="AE25:AF25"/>
    <mergeCell ref="C26:D26"/>
    <mergeCell ref="E26:Q26"/>
    <mergeCell ref="R26:Z26"/>
    <mergeCell ref="AA26:AB26"/>
    <mergeCell ref="AC26:AD26"/>
    <mergeCell ref="AE26:AF26"/>
    <mergeCell ref="C27:D27"/>
    <mergeCell ref="E27:Q27"/>
    <mergeCell ref="R27:Z27"/>
    <mergeCell ref="AA27:AB27"/>
    <mergeCell ref="AC27:AD27"/>
    <mergeCell ref="AE27:AF27"/>
    <mergeCell ref="C28:D28"/>
    <mergeCell ref="E28:Q28"/>
    <mergeCell ref="R28:Z28"/>
    <mergeCell ref="AA28:AB28"/>
    <mergeCell ref="AC28:AD28"/>
    <mergeCell ref="AE28:AF28"/>
    <mergeCell ref="C29:D29"/>
    <mergeCell ref="E29:Q29"/>
    <mergeCell ref="R29:Z29"/>
    <mergeCell ref="AA29:AB29"/>
    <mergeCell ref="AC29:AD29"/>
    <mergeCell ref="AE29:AF29"/>
    <mergeCell ref="AL29:AP33"/>
    <mergeCell ref="C30:D30"/>
    <mergeCell ref="E30:Q30"/>
    <mergeCell ref="R30:Z30"/>
    <mergeCell ref="AA30:AB30"/>
    <mergeCell ref="AC30:AD30"/>
    <mergeCell ref="AE30:AF30"/>
    <mergeCell ref="C31:D31"/>
    <mergeCell ref="E31:Q31"/>
    <mergeCell ref="R31:Z31"/>
    <mergeCell ref="AA31:AB31"/>
    <mergeCell ref="AC31:AD31"/>
    <mergeCell ref="AE31:AF31"/>
    <mergeCell ref="C32:D32"/>
    <mergeCell ref="E32:Q32"/>
    <mergeCell ref="R32:Z32"/>
    <mergeCell ref="AA32:AB32"/>
    <mergeCell ref="AC32:AD32"/>
    <mergeCell ref="AE32:AF32"/>
    <mergeCell ref="C33:D33"/>
    <mergeCell ref="E33:Q33"/>
    <mergeCell ref="R33:Z33"/>
    <mergeCell ref="AA33:AB33"/>
    <mergeCell ref="AC33:AD33"/>
    <mergeCell ref="AE33:AF33"/>
    <mergeCell ref="C34:AB34"/>
    <mergeCell ref="AC34:AF34"/>
    <mergeCell ref="C36:AA37"/>
    <mergeCell ref="AB36:AC37"/>
    <mergeCell ref="AD36:AF37"/>
    <mergeCell ref="C38:AA38"/>
    <mergeCell ref="AB38:AC38"/>
    <mergeCell ref="AD38:AF38"/>
    <mergeCell ref="C39:AA39"/>
    <mergeCell ref="AB39:AC39"/>
    <mergeCell ref="AD39:AF39"/>
    <mergeCell ref="C40:AA40"/>
    <mergeCell ref="AB40:AC40"/>
    <mergeCell ref="AD40:AF40"/>
    <mergeCell ref="C41:AA41"/>
    <mergeCell ref="AB41:AC41"/>
    <mergeCell ref="AD41:AF41"/>
    <mergeCell ref="C42:AA42"/>
    <mergeCell ref="AB42:AC42"/>
    <mergeCell ref="AD42:AF42"/>
    <mergeCell ref="C43:AA43"/>
    <mergeCell ref="AB43:AC43"/>
    <mergeCell ref="AD43:AF43"/>
    <mergeCell ref="C44:AA44"/>
    <mergeCell ref="AB44:AC44"/>
    <mergeCell ref="AD44:AF44"/>
    <mergeCell ref="C45:AA45"/>
    <mergeCell ref="AB45:AC45"/>
    <mergeCell ref="AD45:AF45"/>
    <mergeCell ref="C46:AA46"/>
    <mergeCell ref="AB46:AC46"/>
    <mergeCell ref="AD46:AF46"/>
    <mergeCell ref="C47:AA47"/>
    <mergeCell ref="AB47:AC47"/>
    <mergeCell ref="AD47:AF47"/>
    <mergeCell ref="C48:AA48"/>
    <mergeCell ref="AB48:AF48"/>
    <mergeCell ref="C52:AA53"/>
    <mergeCell ref="AB52:AC53"/>
    <mergeCell ref="AD52:AF53"/>
    <mergeCell ref="C54:AA54"/>
    <mergeCell ref="AB54:AC54"/>
    <mergeCell ref="AD54:AF54"/>
    <mergeCell ref="C55:AA55"/>
    <mergeCell ref="AB55:AC55"/>
    <mergeCell ref="AD55:AF55"/>
    <mergeCell ref="C56:AA56"/>
    <mergeCell ref="AB56:AC56"/>
    <mergeCell ref="AD56:AF56"/>
    <mergeCell ref="C57:AA57"/>
    <mergeCell ref="AB57:AC57"/>
    <mergeCell ref="AD57:AF57"/>
    <mergeCell ref="C58:AA58"/>
    <mergeCell ref="AB58:AC58"/>
    <mergeCell ref="AD58:AF58"/>
    <mergeCell ref="C59:AA59"/>
    <mergeCell ref="AB59:AC59"/>
    <mergeCell ref="AD59:AF59"/>
    <mergeCell ref="C60:AA60"/>
    <mergeCell ref="AB60:AC60"/>
    <mergeCell ref="AD60:AF60"/>
    <mergeCell ref="C61:AA61"/>
    <mergeCell ref="AB61:AC61"/>
    <mergeCell ref="AD61:AF61"/>
    <mergeCell ref="C62:AA62"/>
    <mergeCell ref="AB62:AC62"/>
    <mergeCell ref="AD62:AF62"/>
    <mergeCell ref="C63:AA63"/>
    <mergeCell ref="AB63:AC63"/>
    <mergeCell ref="AD63:AF63"/>
    <mergeCell ref="C64:AA64"/>
    <mergeCell ref="AB64:AF64"/>
    <mergeCell ref="C66:AF66"/>
    <mergeCell ref="C67:AF80"/>
    <mergeCell ref="C81:AF81"/>
    <mergeCell ref="C82:P82"/>
    <mergeCell ref="R82:W82"/>
    <mergeCell ref="Y82:AF82"/>
    <mergeCell ref="C83:P83"/>
    <mergeCell ref="R83:W83"/>
    <mergeCell ref="Z83:AE83"/>
    <mergeCell ref="C85:AF86"/>
    <mergeCell ref="C87:AF87"/>
    <mergeCell ref="C88:AF88"/>
    <mergeCell ref="C89:AF89"/>
    <mergeCell ref="C90:AF90"/>
    <mergeCell ref="C91:AF91"/>
    <mergeCell ref="C92:AF92"/>
    <mergeCell ref="C93:AF93"/>
    <mergeCell ref="C94:AF94"/>
    <mergeCell ref="C95:AF95"/>
    <mergeCell ref="C96:AF96"/>
    <mergeCell ref="C97:AF97"/>
    <mergeCell ref="C98:E101"/>
    <mergeCell ref="Q99:W99"/>
    <mergeCell ref="X99:AE99"/>
    <mergeCell ref="F100:H100"/>
    <mergeCell ref="J100:L101"/>
    <mergeCell ref="N100:P100"/>
    <mergeCell ref="R100:V100"/>
    <mergeCell ref="X100:AE100"/>
    <mergeCell ref="B107:AG110"/>
  </mergeCells>
  <dataValidations count="5">
    <dataValidation allowBlank="true" operator="greaterThanOrEqual" showDropDown="false" showErrorMessage="true" showInputMessage="true" sqref="AC19:AD33" type="whole">
      <formula1>1</formula1>
      <formula2>0</formula2>
    </dataValidation>
    <dataValidation allowBlank="true" operator="between" showDropDown="false" showErrorMessage="true" showInputMessage="true" sqref="AA19:AB33" type="list">
      <formula1>$AT$9:$AT$12</formula1>
      <formula2>0</formula2>
    </dataValidation>
    <dataValidation allowBlank="true" operator="greaterThanOrEqual" showDropDown="false" showErrorMessage="true" showInputMessage="true" sqref="AD38:AF47 AD54:AF63" type="list">
      <formula1>$AT$2:$AT$6</formula1>
      <formula2>0</formula2>
    </dataValidation>
    <dataValidation allowBlank="true" operator="between" showDropDown="false" showErrorMessage="true" showInputMessage="true" sqref="AE19:AF33" type="list">
      <formula1>$AT$2:$AT$6</formula1>
      <formula2>0</formula2>
    </dataValidation>
    <dataValidation allowBlank="true" operator="greaterThanOrEqual" showDropDown="false" showErrorMessage="true" showInputMessage="true" sqref="AB38:AC47 AB54:AC63" type="decimal">
      <formula1>0</formula1>
      <formula2>0</formula2>
    </dataValidation>
  </dataValidations>
  <printOptions headings="false" gridLines="false" gridLinesSet="true" horizontalCentered="true" verticalCentered="false"/>
  <pageMargins left="0.39375" right="0.39375" top="0.39375" bottom="0.393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&amp;CPágina &amp;P de &amp;N</oddFooter>
  </headerFooter>
</worksheet>
</file>

<file path=docProps/app.xml><?xml version="1.0" encoding="utf-8"?>
<Properties xmlns="http://schemas.openxmlformats.org/officeDocument/2006/extended-properties" xmlns:vt="http://schemas.openxmlformats.org/officeDocument/2006/docPropsVTypes">
  <Template/>
  <TotalTime>10</TotalTime>
  <Application>LibreOffice/5.1.6.2$Linux_X86_64 LibreOffice_project/10m0$Build-2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2012-01-19T20:38:43Z</dcterms:created>
  <dc:creator>Nelson;Domício, Walter e Eberval</dc:creator>
  <dc:description/>
  <dc:language>pt-BR</dc:language>
  <cp:lastModifiedBy/>
  <cp:lastPrinted>2018-10-24T18:12:52Z</cp:lastPrinted>
  <dcterms:modified xsi:type="dcterms:W3CDTF">2019-04-30T16:56:24Z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y fmtid="{D5CDD505-2E9C-101B-9397-08002B2CF9AE}" pid="8" name="contentStatus">
    <vt:lpwstr>Planilhas para atribuição de atividades docentes</vt:lpwstr>
  </property>
</Properties>
</file>